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lt;Naam zorginstelling&gt;" sheetId="1" r:id="rId4"/>
    <sheet name="Datablad" sheetId="2" r:id="rId5"/>
  </sheets>
</workbook>
</file>

<file path=xl/comments1.xml><?xml version="1.0" encoding="utf-8"?>
<comments xmlns="http://schemas.openxmlformats.org/spreadsheetml/2006/main">
  <authors>
    <author>tc={FE192510-499E-4B4A-AA66-A3C11AE72E87}</author>
    <author>tc={7104F610-FEBB-4EC8-AA80-FF6273B8E284}</author>
    <author>tc={475A7336-DA03-4F35-A9FB-7A726D327FC2}</author>
  </authors>
  <commentList>
    <comment ref="F10" authorId="0">
      <text>
        <r>
          <rPr>
            <sz val="11"/>
            <color indexed="8"/>
            <rFont val="Helvetica Neue"/>
          </rPr>
          <t>tc={FE192510-499E-4B4A-AA66-A3C11AE72E87}:
[Opmerkingenthread]
U kunt deze opmerkingenthread lezen in uw versie van Excel. Eventuele wijzigingen aan de thread gaan echter verloren als het bestand wordt geopend in een nieuwere versie van Excel. Meer informatie: https://go.microsoft.com/fwlink/?linkid=870924
Opmerking:
    Aantal knapzakhouders direct invullen in formule.</t>
        </r>
      </text>
    </comment>
    <comment ref="E11" authorId="1">
      <text>
        <r>
          <rPr>
            <sz val="11"/>
            <color indexed="8"/>
            <rFont val="Helvetica Neue"/>
          </rPr>
          <t>tc={7104F610-FEBB-4EC8-AA80-FF6273B8E284}:
[Opmerkingenthread]
U kunt deze opmerkingenthread lezen in uw versie van Excel. Eventuele wijzigingen aan de thread gaan echter verloren als het bestand wordt geopend in een nieuwere versie van Excel. Meer informatie: https://go.microsoft.com/fwlink/?linkid=870924
Opmerking:
    Aantal zakken retour minus aantal zakken hergebruikt.</t>
        </r>
      </text>
    </comment>
    <comment ref="F11" authorId="2">
      <text>
        <r>
          <rPr>
            <sz val="11"/>
            <color indexed="8"/>
            <rFont val="Helvetica Neue"/>
          </rPr>
          <t>tc={475A7336-DA03-4F35-A9FB-7A726D327FC2}:
[Opmerkingenthread]
U kunt deze opmerkingenthread lezen in uw versie van Excel. Eventuele wijzigingen aan de thread gaan echter verloren als het bestand wordt geopend in een nieuwere versie van Excel. Meer informatie: https://go.microsoft.com/fwlink/?linkid=870924
Opmerking:
    Afhankelijk van gekozen volume zak juiste verwijzing naar cel tabblad Datablad leggen.</t>
        </r>
      </text>
    </comment>
  </commentList>
</comments>
</file>

<file path=xl/comments2.xml><?xml version="1.0" encoding="utf-8"?>
<comments xmlns="http://schemas.openxmlformats.org/spreadsheetml/2006/main">
  <authors>
    <author>tc={37477CAB-8903-4F06-BCDF-EE443F6653BB}</author>
    <author>tc={8210F83C-EA8E-4056-A0E1-A0F54D25BD73}</author>
    <author>tc={B941A308-0CEA-485A-A163-26A78C75B7CE}</author>
    <author>tc={76F6436C-D509-47D9-BE43-42449FB478F2}</author>
  </authors>
  <commentList>
    <comment ref="E22" authorId="0">
      <text>
        <r>
          <rPr>
            <sz val="11"/>
            <color indexed="8"/>
            <rFont val="Helvetica Neue"/>
          </rPr>
          <t>tc={37477CAB-8903-4F06-BCDF-EE443F6653BB}:
[Opmerkingenthread]
U kunt deze opmerkingenthread lezen in uw versie van Excel. Eventuele wijzigingen aan de thread gaan echter verloren als het bestand wordt geopend in een nieuwere versie van Excel. Meer informatie: https://go.microsoft.com/fwlink/?linkid=870924
Opmerking:
    CE Delft: CO2-winst met 
kunststofrecyclaat, 2022. 1kg EPS dat niet uit virgin grondstof is gemaakt bespaart 2,4 kg CO2-equivalent.</t>
        </r>
      </text>
    </comment>
    <comment ref="E23" authorId="1">
      <text>
        <r>
          <rPr>
            <sz val="11"/>
            <color indexed="8"/>
            <rFont val="Helvetica Neue"/>
          </rPr>
          <t>tc={8210F83C-EA8E-4056-A0E1-A0F54D25BD73}:
[Opmerkingenthread]
U kunt deze opmerkingenthread lezen in uw versie van Excel. Eventuele wijzigingen aan de thread gaan echter verloren als het bestand wordt geopend in een nieuwere versie van Excel. Meer informatie: https://go.microsoft.com/fwlink/?linkid=870924
Opmerking:
    CE Delft: CO2-winst met 
kunststofrecyclaat, 2022. 1kg EPS dat niet verbrand is bespaart 2,1 kg CO2-equivalent.</t>
        </r>
      </text>
    </comment>
    <comment ref="E24" authorId="2">
      <text>
        <r>
          <rPr>
            <sz val="11"/>
            <color indexed="8"/>
            <rFont val="Helvetica Neue"/>
          </rPr>
          <t>tc={B941A308-0CEA-485A-A163-26A78C75B7CE}:
[Opmerkingenthread]
U kunt deze opmerkingenthread lezen in uw versie van Excel. Eventuele wijzigingen aan de thread gaan echter verloren als het bestand wordt geopend in een nieuwere versie van Excel. Meer informatie: https://go.microsoft.com/fwlink/?linkid=870924
Opmerking:
    Voor de beeldvorming om meer gevoel te krijgen bij de hoeveelheid secundair EPS, wordt hier berekend hoeveel kg secundair EPS nodig is om één nieuwe verpakking te produceren. Het aantal nieuwe verpakkingen is veelal duidelijker/herkenbaarder dan x aantal kg secundair EPS.</t>
        </r>
      </text>
    </comment>
    <comment ref="E25" authorId="3">
      <text>
        <r>
          <rPr>
            <sz val="11"/>
            <color indexed="8"/>
            <rFont val="Helvetica Neue"/>
          </rPr>
          <t>tc={76F6436C-D509-47D9-BE43-42449FB478F2}:
[Opmerkingenthread]
U kunt deze opmerkingenthread lezen in uw versie van Excel. Eventuele wijzigingen aan de thread gaan echter verloren als het bestand wordt geopend in een nieuwere versie van Excel. Meer informatie: https://go.microsoft.com/fwlink/?linkid=870924
Opmerking:
    Gescheiden EPS kan zorgen voor minder transportkilometers omdat:
- restafval minder vaak opgehaald hoeft te worden;
- EPS dichterbij wordt ingezameld en verwerkt dan restafval.</t>
        </r>
      </text>
    </comment>
  </commentList>
</comments>
</file>

<file path=xl/sharedStrings.xml><?xml version="1.0" encoding="utf-8"?>
<sst xmlns="http://schemas.openxmlformats.org/spreadsheetml/2006/main" uniqueCount="91">
  <si>
    <t>MONITORING</t>
  </si>
  <si>
    <t>Datum</t>
  </si>
  <si>
    <t>Type zak inhoud L</t>
  </si>
  <si>
    <t># zakken retour</t>
  </si>
  <si>
    <t># zakken hergebruikt</t>
  </si>
  <si>
    <t>#ritten</t>
  </si>
  <si>
    <t>Kg EPS</t>
  </si>
  <si>
    <t>Kwaliteit</t>
  </si>
  <si>
    <t>Volume bespaard m3</t>
  </si>
  <si>
    <t>Periode</t>
  </si>
  <si>
    <t>&lt;startdatum&gt; t/m &lt;einddatum&gt;</t>
  </si>
  <si>
    <t>Aantal zakken retour</t>
  </si>
  <si>
    <t>Hoeveelheid EPS retour (kg)</t>
  </si>
  <si>
    <t>Kwaliteit EPS retour</t>
  </si>
  <si>
    <t>Volume afval bespaard (m3)</t>
  </si>
  <si>
    <t>&lt;Maand + jaartal&gt;</t>
  </si>
  <si>
    <t xml:space="preserve">Milieu-impact </t>
  </si>
  <si>
    <t>Eenheid</t>
  </si>
  <si>
    <t>Aantal</t>
  </si>
  <si>
    <t>Kosten</t>
  </si>
  <si>
    <t>Bedrag €</t>
  </si>
  <si>
    <t>Opbrengsten</t>
  </si>
  <si>
    <t>Vermijden fossiel EPS</t>
  </si>
  <si>
    <t>Kg CO2-eq./kg EPS</t>
  </si>
  <si>
    <t>Knapzakhouders</t>
  </si>
  <si>
    <t>Niet inkopen EPS virgin</t>
  </si>
  <si>
    <t>Vermijden verbranding EPS</t>
  </si>
  <si>
    <t>Inzamelzakken</t>
  </si>
  <si>
    <t>Reductie afvalkosten</t>
  </si>
  <si>
    <t>Upcycling EPS verpakking</t>
  </si>
  <si>
    <t>#Verpakkingen</t>
  </si>
  <si>
    <t>Handeling</t>
  </si>
  <si>
    <t>Reductie transportbewegingen afvalinzameling</t>
  </si>
  <si>
    <t>Km</t>
  </si>
  <si>
    <t>Transport</t>
  </si>
  <si>
    <t>Totaal excl. btw</t>
  </si>
  <si>
    <t>Resultaat</t>
  </si>
  <si>
    <t>Ervaring medewerkers zorginstelling</t>
  </si>
  <si>
    <t>Ervaring medewerkers afvalinzamelaar</t>
  </si>
  <si>
    <t>Ervaring medewerkers verwerker</t>
  </si>
  <si>
    <t>Actielijst</t>
  </si>
  <si>
    <t>Actie</t>
  </si>
  <si>
    <t>Wie</t>
  </si>
  <si>
    <t>Status</t>
  </si>
  <si>
    <t>Toelichting</t>
  </si>
  <si>
    <t>Prijs virgin EPS per kg</t>
  </si>
  <si>
    <t>Onderdeel</t>
  </si>
  <si>
    <t>€/eenheid</t>
  </si>
  <si>
    <t>Kwaliteit EPS</t>
  </si>
  <si>
    <t>Jaar</t>
  </si>
  <si>
    <t>Maand</t>
  </si>
  <si>
    <t>€/kg</t>
  </si>
  <si>
    <t>Zakken</t>
  </si>
  <si>
    <t>Onvoldoende</t>
  </si>
  <si>
    <t>To do</t>
  </si>
  <si>
    <t>&lt;Jaar&gt;</t>
  </si>
  <si>
    <t>Jan</t>
  </si>
  <si>
    <t>Knapzakhouder</t>
  </si>
  <si>
    <t>St</t>
  </si>
  <si>
    <t>Voldoende</t>
  </si>
  <si>
    <t>In progress</t>
  </si>
  <si>
    <t>Feb</t>
  </si>
  <si>
    <t>Inzamelzak 400L</t>
  </si>
  <si>
    <t>Goed</t>
  </si>
  <si>
    <t>Done</t>
  </si>
  <si>
    <t>Mrt</t>
  </si>
  <si>
    <t>Inzamelzak 600L</t>
  </si>
  <si>
    <t>Apr</t>
  </si>
  <si>
    <t>Inzamelzak 1000L</t>
  </si>
  <si>
    <t>Mei</t>
  </si>
  <si>
    <t>Inzamelzak 3000L</t>
  </si>
  <si>
    <t>Jun</t>
  </si>
  <si>
    <t>Hergebruik zakken</t>
  </si>
  <si>
    <t>%</t>
  </si>
  <si>
    <t>Jul</t>
  </si>
  <si>
    <t>Aug</t>
  </si>
  <si>
    <t>Sep</t>
  </si>
  <si>
    <t>&lt;Organisatienaam&gt; medewerker</t>
  </si>
  <si>
    <t>Per zak</t>
  </si>
  <si>
    <t>Okt</t>
  </si>
  <si>
    <t>Nov</t>
  </si>
  <si>
    <t>Etc.</t>
  </si>
  <si>
    <t>Dec</t>
  </si>
  <si>
    <t>Transportkosten</t>
  </si>
  <si>
    <t>Rit</t>
  </si>
  <si>
    <t>Restafval</t>
  </si>
  <si>
    <t>Inzamelings- en verwerkingskosten</t>
  </si>
  <si>
    <t>M3</t>
  </si>
  <si>
    <t>Milieu-impact</t>
  </si>
  <si>
    <t>Kg retour EPS/verpakking</t>
  </si>
  <si>
    <t>Kilometer/rit</t>
  </si>
</sst>
</file>

<file path=xl/styles.xml><?xml version="1.0" encoding="utf-8"?>
<styleSheet xmlns="http://schemas.openxmlformats.org/spreadsheetml/2006/main">
  <numFmts count="2">
    <numFmt numFmtId="0" formatCode="General"/>
    <numFmt numFmtId="59" formatCode="&quot; € &quot;* #,##0.00&quot; &quot;;&quot; € &quot;* &quot;-&quot;#,##0.00&quot; &quot;;&quot; € &quot;* &quot;-&quot;??&quot; &quot;"/>
  </numFmts>
  <fonts count="9">
    <font>
      <sz val="11"/>
      <color indexed="8"/>
      <name val="Calibri"/>
    </font>
    <font>
      <sz val="12"/>
      <color indexed="8"/>
      <name val="Helvetica Neue"/>
    </font>
    <font>
      <sz val="15"/>
      <color indexed="8"/>
      <name val="Calibri"/>
    </font>
    <font>
      <sz val="10"/>
      <color indexed="9"/>
      <name val="Space Grotesk Light Bold"/>
    </font>
    <font>
      <sz val="10"/>
      <color indexed="9"/>
      <name val="Space Grotesk Light Regular"/>
    </font>
    <font>
      <sz val="11"/>
      <color indexed="8"/>
      <name val="Helvetica Neue"/>
    </font>
    <font>
      <sz val="10"/>
      <color indexed="8"/>
      <name val="Tahoma"/>
    </font>
    <font>
      <b val="1"/>
      <sz val="10"/>
      <color indexed="8"/>
      <name val="Tahoma"/>
    </font>
    <font>
      <sz val="11"/>
      <color indexed="9"/>
      <name val="Space Grotesk Light Regular"/>
    </font>
  </fonts>
  <fills count="6">
    <fill>
      <patternFill patternType="none"/>
    </fill>
    <fill>
      <patternFill patternType="gray125"/>
    </fill>
    <fill>
      <patternFill patternType="solid">
        <fgColor indexed="10"/>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s>
  <borders count="18">
    <border>
      <left/>
      <right/>
      <top/>
      <bottom/>
      <diagonal/>
    </border>
    <border>
      <left style="thin">
        <color indexed="11"/>
      </left>
      <right style="thin">
        <color indexed="11"/>
      </right>
      <top style="thin">
        <color indexed="11"/>
      </top>
      <bottom style="thin">
        <color indexed="11"/>
      </bottom>
      <diagonal/>
    </border>
    <border>
      <left style="thin">
        <color indexed="11"/>
      </left>
      <right style="thin">
        <color indexed="8"/>
      </right>
      <top style="thin">
        <color indexed="11"/>
      </top>
      <bottom style="thin">
        <color indexed="11"/>
      </bottom>
      <diagonal/>
    </border>
    <border>
      <left style="thin">
        <color indexed="8"/>
      </left>
      <right style="thin">
        <color indexed="8"/>
      </right>
      <top style="thin">
        <color indexed="8"/>
      </top>
      <bottom style="thin">
        <color indexed="8"/>
      </bottom>
      <diagonal/>
    </border>
    <border>
      <left style="thin">
        <color indexed="11"/>
      </left>
      <right style="thin">
        <color indexed="11"/>
      </right>
      <top style="thin">
        <color indexed="11"/>
      </top>
      <bottom/>
      <diagonal/>
    </border>
    <border>
      <left style="thin">
        <color indexed="11"/>
      </left>
      <right/>
      <top style="thin">
        <color indexed="11"/>
      </top>
      <bottom style="thin">
        <color indexed="11"/>
      </bottom>
      <diagonal/>
    </border>
    <border>
      <left/>
      <right/>
      <top/>
      <bottom/>
      <diagonal/>
    </border>
    <border>
      <left/>
      <right style="thin">
        <color indexed="11"/>
      </right>
      <top style="thin">
        <color indexed="11"/>
      </top>
      <bottom style="thin">
        <color indexed="11"/>
      </bottom>
      <diagonal/>
    </border>
    <border>
      <left style="thin">
        <color indexed="11"/>
      </left>
      <right style="thin">
        <color indexed="11"/>
      </right>
      <top/>
      <bottom style="thin">
        <color indexed="11"/>
      </bottom>
      <diagonal/>
    </border>
    <border>
      <left style="thin">
        <color indexed="11"/>
      </left>
      <right style="thin">
        <color indexed="11"/>
      </right>
      <top style="thin">
        <color indexed="11"/>
      </top>
      <bottom style="thin">
        <color indexed="8"/>
      </bottom>
      <diagonal/>
    </border>
    <border>
      <left style="thin">
        <color indexed="8"/>
      </left>
      <right style="thin">
        <color indexed="8"/>
      </right>
      <top style="thin">
        <color indexed="11"/>
      </top>
      <bottom style="thin">
        <color indexed="11"/>
      </bottom>
      <diagonal/>
    </border>
    <border>
      <left style="thin">
        <color indexed="11"/>
      </left>
      <right style="thin">
        <color indexed="11"/>
      </right>
      <top style="thin">
        <color indexed="8"/>
      </top>
      <bottom style="thin">
        <color indexed="11"/>
      </bottom>
      <diagonal/>
    </border>
    <border>
      <left style="thin">
        <color indexed="11"/>
      </left>
      <right style="thin">
        <color indexed="8"/>
      </right>
      <top style="thin">
        <color indexed="8"/>
      </top>
      <bottom style="thin">
        <color indexed="11"/>
      </bottom>
      <diagonal/>
    </border>
    <border>
      <left style="thin">
        <color indexed="11"/>
      </left>
      <right style="thin">
        <color indexed="11"/>
      </right>
      <top style="thin">
        <color indexed="8"/>
      </top>
      <bottom style="thin">
        <color indexed="8"/>
      </bottom>
      <diagonal/>
    </border>
    <border>
      <left style="thin">
        <color indexed="8"/>
      </left>
      <right style="thin">
        <color indexed="11"/>
      </right>
      <top style="thin">
        <color indexed="8"/>
      </top>
      <bottom style="thin">
        <color indexed="11"/>
      </bottom>
      <diagonal/>
    </border>
    <border>
      <left style="thin">
        <color indexed="8"/>
      </left>
      <right style="thin">
        <color indexed="11"/>
      </right>
      <top style="thin">
        <color indexed="11"/>
      </top>
      <bottom style="thin">
        <color indexed="11"/>
      </bottom>
      <diagonal/>
    </border>
    <border>
      <left style="thin">
        <color indexed="8"/>
      </left>
      <right style="thin">
        <color indexed="11"/>
      </right>
      <top style="thin">
        <color indexed="11"/>
      </top>
      <bottom style="thin">
        <color indexed="8"/>
      </bottom>
      <diagonal/>
    </border>
    <border>
      <left style="thin">
        <color indexed="11"/>
      </left>
      <right style="thin">
        <color indexed="8"/>
      </right>
      <top style="thin">
        <color indexed="11"/>
      </top>
      <bottom style="thin">
        <color indexed="8"/>
      </bottom>
      <diagonal/>
    </border>
  </borders>
  <cellStyleXfs count="1">
    <xf numFmtId="0" fontId="0" applyNumberFormat="0" applyFont="1" applyFill="0" applyBorder="0" applyAlignment="1" applyProtection="0">
      <alignment vertical="bottom"/>
    </xf>
  </cellStyleXfs>
  <cellXfs count="66">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49" fontId="3" fillId="2" borderId="1" applyNumberFormat="1" applyFont="1" applyFill="1" applyBorder="1" applyAlignment="1" applyProtection="0">
      <alignment vertical="bottom"/>
    </xf>
    <xf numFmtId="0" fontId="4" fillId="2" borderId="1" applyNumberFormat="0" applyFont="1" applyFill="1" applyBorder="1" applyAlignment="1" applyProtection="0">
      <alignment vertical="bottom"/>
    </xf>
    <xf numFmtId="0" fontId="4" fillId="2" borderId="2" applyNumberFormat="0" applyFont="1" applyFill="1" applyBorder="1" applyAlignment="1" applyProtection="0">
      <alignment vertical="bottom"/>
    </xf>
    <xf numFmtId="49" fontId="3" fillId="3" borderId="3" applyNumberFormat="1" applyFont="1" applyFill="1" applyBorder="1" applyAlignment="1" applyProtection="0">
      <alignment vertical="bottom"/>
    </xf>
    <xf numFmtId="0" fontId="3" fillId="2" borderId="1" applyNumberFormat="0" applyFont="1" applyFill="1" applyBorder="1" applyAlignment="1" applyProtection="0">
      <alignment vertical="bottom"/>
    </xf>
    <xf numFmtId="0" fontId="4" fillId="2" borderId="4" applyNumberFormat="0" applyFont="1" applyFill="1" applyBorder="1" applyAlignment="1" applyProtection="0">
      <alignment vertical="bottom"/>
    </xf>
    <xf numFmtId="14" fontId="4" fillId="2" borderId="3" applyNumberFormat="1" applyFont="1" applyFill="1" applyBorder="1" applyAlignment="1" applyProtection="0">
      <alignment vertical="bottom"/>
    </xf>
    <xf numFmtId="0" fontId="4" fillId="2" borderId="3" applyNumberFormat="0" applyFont="1" applyFill="1" applyBorder="1" applyAlignment="1" applyProtection="0">
      <alignment vertical="bottom"/>
    </xf>
    <xf numFmtId="9" fontId="4" fillId="2" borderId="3" applyNumberFormat="1" applyFont="1" applyFill="1" applyBorder="1" applyAlignment="1" applyProtection="0">
      <alignment vertical="bottom"/>
    </xf>
    <xf numFmtId="0" fontId="4" fillId="2" borderId="3" applyNumberFormat="1" applyFont="1" applyFill="1" applyBorder="1" applyAlignment="1" applyProtection="0">
      <alignment vertical="bottom"/>
    </xf>
    <xf numFmtId="49" fontId="3" fillId="2" borderId="5" applyNumberFormat="1" applyFont="1" applyFill="1" applyBorder="1" applyAlignment="1" applyProtection="0">
      <alignment vertical="bottom"/>
    </xf>
    <xf numFmtId="49" fontId="3" fillId="4" borderId="6" applyNumberFormat="1" applyFont="1" applyFill="1" applyBorder="1" applyAlignment="1" applyProtection="0">
      <alignment vertical="bottom"/>
    </xf>
    <xf numFmtId="0" fontId="4" fillId="4" borderId="6" applyNumberFormat="0" applyFont="1" applyFill="1" applyBorder="1" applyAlignment="1" applyProtection="0">
      <alignment vertical="bottom"/>
    </xf>
    <xf numFmtId="0" fontId="4" fillId="2" borderId="7" applyNumberFormat="0" applyFont="1" applyFill="1" applyBorder="1" applyAlignment="1" applyProtection="0">
      <alignment vertical="bottom"/>
    </xf>
    <xf numFmtId="0" fontId="3" fillId="2" borderId="8" applyNumberFormat="1" applyFont="1" applyFill="1" applyBorder="1" applyAlignment="1" applyProtection="0">
      <alignment vertical="bottom"/>
    </xf>
    <xf numFmtId="0" fontId="4" fillId="2" borderId="8" applyNumberFormat="0" applyFont="1" applyFill="1" applyBorder="1" applyAlignment="1" applyProtection="0">
      <alignment vertical="bottom"/>
    </xf>
    <xf numFmtId="0" fontId="3" fillId="2" borderId="4" applyNumberFormat="1" applyFont="1" applyFill="1" applyBorder="1" applyAlignment="1" applyProtection="0">
      <alignment vertical="bottom"/>
    </xf>
    <xf numFmtId="0" fontId="3" fillId="4" borderId="6" applyNumberFormat="0" applyFont="1" applyFill="1" applyBorder="1" applyAlignment="1" applyProtection="0">
      <alignment vertical="bottom"/>
    </xf>
    <xf numFmtId="0" fontId="3" fillId="3" borderId="3" applyNumberFormat="0" applyFont="1" applyFill="1" applyBorder="1" applyAlignment="1" applyProtection="0">
      <alignment vertical="bottom"/>
    </xf>
    <xf numFmtId="0" fontId="3" fillId="3" borderId="3" applyNumberFormat="1" applyFont="1" applyFill="1" applyBorder="1" applyAlignment="1" applyProtection="0">
      <alignment vertical="bottom"/>
    </xf>
    <xf numFmtId="9" fontId="3" fillId="3" borderId="3" applyNumberFormat="1" applyFont="1" applyFill="1" applyBorder="1" applyAlignment="1" applyProtection="0">
      <alignment vertical="bottom"/>
    </xf>
    <xf numFmtId="0" fontId="4" fillId="2" borderId="9" applyNumberFormat="0" applyFont="1" applyFill="1" applyBorder="1" applyAlignment="1" applyProtection="0">
      <alignment vertical="bottom"/>
    </xf>
    <xf numFmtId="0" fontId="4" fillId="2" borderId="10" applyNumberFormat="0" applyFont="1" applyFill="1" applyBorder="1" applyAlignment="1" applyProtection="0">
      <alignment vertical="bottom"/>
    </xf>
    <xf numFmtId="49" fontId="4" fillId="2" borderId="3" applyNumberFormat="1" applyFont="1" applyFill="1" applyBorder="1" applyAlignment="1" applyProtection="0">
      <alignment vertical="bottom"/>
    </xf>
    <xf numFmtId="1" fontId="3" fillId="3" borderId="3" applyNumberFormat="1" applyFont="1" applyFill="1" applyBorder="1" applyAlignment="1" applyProtection="0">
      <alignment vertical="bottom"/>
    </xf>
    <xf numFmtId="59" fontId="4" fillId="2" borderId="3" applyNumberFormat="1" applyFont="1" applyFill="1" applyBorder="1" applyAlignment="1" applyProtection="0">
      <alignment vertical="bottom"/>
    </xf>
    <xf numFmtId="2" fontId="3" fillId="3" borderId="3" applyNumberFormat="1" applyFont="1" applyFill="1" applyBorder="1" applyAlignment="1" applyProtection="0">
      <alignment vertical="bottom"/>
    </xf>
    <xf numFmtId="0" fontId="4" fillId="2" borderId="11" applyNumberFormat="0" applyFont="1" applyFill="1" applyBorder="1" applyAlignment="1" applyProtection="0">
      <alignment vertical="bottom"/>
    </xf>
    <xf numFmtId="59" fontId="3" fillId="3" borderId="3" applyNumberFormat="1" applyFont="1" applyFill="1" applyBorder="1" applyAlignment="1" applyProtection="0">
      <alignment vertical="bottom"/>
    </xf>
    <xf numFmtId="0" fontId="3" fillId="2" borderId="11" applyNumberFormat="0" applyFont="1" applyFill="1" applyBorder="1" applyAlignment="1" applyProtection="0">
      <alignment vertical="bottom"/>
    </xf>
    <xf numFmtId="59" fontId="3" fillId="2" borderId="12" applyNumberFormat="1" applyFont="1" applyFill="1" applyBorder="1" applyAlignment="1" applyProtection="0">
      <alignment vertical="bottom"/>
    </xf>
    <xf numFmtId="49" fontId="3" fillId="2" borderId="9" applyNumberFormat="1" applyFont="1" applyFill="1" applyBorder="1" applyAlignment="1" applyProtection="0">
      <alignment vertical="bottom"/>
    </xf>
    <xf numFmtId="0" fontId="3" fillId="2" borderId="9" applyNumberFormat="0" applyFont="1" applyFill="1" applyBorder="1" applyAlignment="1" applyProtection="0">
      <alignment vertical="bottom"/>
    </xf>
    <xf numFmtId="0" fontId="4" fillId="2" borderId="13" applyNumberFormat="0" applyFont="1" applyFill="1" applyBorder="1" applyAlignment="1" applyProtection="0">
      <alignment vertical="bottom"/>
    </xf>
    <xf numFmtId="49" fontId="4" fillId="2" borderId="14" applyNumberFormat="1" applyFont="1" applyFill="1" applyBorder="1" applyAlignment="1" applyProtection="0">
      <alignment horizontal="left" vertical="top" wrapText="1"/>
    </xf>
    <xf numFmtId="49" fontId="6" fillId="2" borderId="11" applyNumberFormat="1" applyFont="1" applyFill="1" applyBorder="1" applyAlignment="1" applyProtection="0">
      <alignment horizontal="left" vertical="top" wrapText="1"/>
    </xf>
    <xf numFmtId="49" fontId="6" fillId="2" borderId="12" applyNumberFormat="1" applyFont="1" applyFill="1" applyBorder="1" applyAlignment="1" applyProtection="0">
      <alignment horizontal="left" vertical="top" wrapText="1"/>
    </xf>
    <xf numFmtId="49" fontId="4" fillId="2" borderId="15" applyNumberFormat="1" applyFont="1" applyFill="1" applyBorder="1" applyAlignment="1" applyProtection="0">
      <alignment horizontal="center" vertical="top"/>
    </xf>
    <xf numFmtId="49" fontId="6" fillId="2" borderId="1" applyNumberFormat="1" applyFont="1" applyFill="1" applyBorder="1" applyAlignment="1" applyProtection="0">
      <alignment horizontal="center" vertical="top"/>
    </xf>
    <xf numFmtId="49" fontId="6" fillId="2" borderId="2" applyNumberFormat="1" applyFont="1" applyFill="1" applyBorder="1" applyAlignment="1" applyProtection="0">
      <alignment horizontal="center" vertical="top"/>
    </xf>
    <xf numFmtId="49" fontId="4" fillId="2" borderId="15" applyNumberFormat="1" applyFont="1" applyFill="1" applyBorder="1" applyAlignment="1" applyProtection="0">
      <alignment horizontal="left" vertical="top" wrapText="1"/>
    </xf>
    <xf numFmtId="49" fontId="6" fillId="2" borderId="1" applyNumberFormat="1" applyFont="1" applyFill="1" applyBorder="1" applyAlignment="1" applyProtection="0">
      <alignment horizontal="left" vertical="top" wrapText="1"/>
    </xf>
    <xf numFmtId="49" fontId="6" fillId="2" borderId="2" applyNumberFormat="1" applyFont="1" applyFill="1" applyBorder="1" applyAlignment="1" applyProtection="0">
      <alignment horizontal="left" vertical="top" wrapText="1"/>
    </xf>
    <xf numFmtId="49" fontId="4" fillId="2" borderId="16" applyNumberFormat="1" applyFont="1" applyFill="1" applyBorder="1" applyAlignment="1" applyProtection="0">
      <alignment horizontal="left" vertical="top" wrapText="1"/>
    </xf>
    <xf numFmtId="49" fontId="6" fillId="2" borderId="9" applyNumberFormat="1" applyFont="1" applyFill="1" applyBorder="1" applyAlignment="1" applyProtection="0">
      <alignment horizontal="left" vertical="top" wrapText="1"/>
    </xf>
    <xf numFmtId="49" fontId="6" fillId="2" borderId="17" applyNumberFormat="1" applyFont="1" applyFill="1" applyBorder="1" applyAlignment="1" applyProtection="0">
      <alignment horizontal="left" vertical="top" wrapText="1"/>
    </xf>
    <xf numFmtId="0" fontId="4" fillId="2" borderId="15" applyNumberFormat="0" applyFont="1" applyFill="1" applyBorder="1" applyAlignment="1" applyProtection="0">
      <alignment vertical="bottom"/>
    </xf>
    <xf numFmtId="14" fontId="4" fillId="2" borderId="11" applyNumberFormat="1" applyFont="1" applyFill="1" applyBorder="1" applyAlignment="1" applyProtection="0">
      <alignment vertical="bottom"/>
    </xf>
    <xf numFmtId="14" fontId="4" fillId="2" borderId="1" applyNumberFormat="1" applyFont="1" applyFill="1" applyBorder="1" applyAlignment="1" applyProtection="0">
      <alignment vertical="bottom"/>
    </xf>
    <xf numFmtId="49" fontId="3" fillId="3" borderId="3" applyNumberFormat="1" applyFont="1" applyFill="1" applyBorder="1" applyAlignment="1" applyProtection="0">
      <alignment horizontal="left" vertical="bottom"/>
    </xf>
    <xf numFmtId="0" fontId="7" fillId="5" borderId="3" applyNumberFormat="0" applyFont="1" applyFill="1" applyBorder="1" applyAlignment="1" applyProtection="0">
      <alignment horizontal="left" vertical="bottom"/>
    </xf>
    <xf numFmtId="0" fontId="4" fillId="2" borderId="3" applyNumberFormat="0" applyFont="1" applyFill="1" applyBorder="1" applyAlignment="1" applyProtection="0">
      <alignment horizontal="center" vertical="bottom"/>
    </xf>
    <xf numFmtId="0" fontId="6" fillId="2" borderId="3" applyNumberFormat="0" applyFont="1" applyFill="1" applyBorder="1" applyAlignment="1" applyProtection="0">
      <alignment horizontal="center" vertical="bottom"/>
    </xf>
    <xf numFmtId="14" fontId="3" fillId="2" borderId="1" applyNumberFormat="1" applyFont="1" applyFill="1" applyBorder="1" applyAlignment="1" applyProtection="0">
      <alignment vertical="bottom"/>
    </xf>
    <xf numFmtId="0" fontId="8" fillId="2" borderId="1" applyNumberFormat="0" applyFont="1" applyFill="1" applyBorder="1" applyAlignment="1" applyProtection="0">
      <alignment vertical="bottom"/>
    </xf>
    <xf numFmtId="0" fontId="0" applyNumberFormat="1" applyFont="1" applyFill="0" applyBorder="0" applyAlignment="1" applyProtection="0">
      <alignment vertical="bottom"/>
    </xf>
    <xf numFmtId="49" fontId="3" fillId="2" borderId="3" applyNumberFormat="1" applyFont="1" applyFill="1" applyBorder="1" applyAlignment="1" applyProtection="0">
      <alignment vertical="bottom"/>
    </xf>
    <xf numFmtId="0" fontId="3" fillId="2" borderId="3" applyNumberFormat="0" applyFont="1" applyFill="1" applyBorder="1" applyAlignment="1" applyProtection="0">
      <alignment vertical="bottom"/>
    </xf>
    <xf numFmtId="49" fontId="4" fillId="2" borderId="1" applyNumberFormat="1" applyFont="1" applyFill="1" applyBorder="1" applyAlignment="1" applyProtection="0">
      <alignment vertical="bottom"/>
    </xf>
    <xf numFmtId="49" fontId="4" fillId="4" borderId="3" applyNumberFormat="1" applyFont="1" applyFill="1" applyBorder="1" applyAlignment="1" applyProtection="0">
      <alignment vertical="bottom"/>
    </xf>
    <xf numFmtId="49" fontId="4" fillId="2" borderId="3" applyNumberFormat="1" applyFont="1" applyFill="1" applyBorder="1" applyAlignment="1" applyProtection="0">
      <alignment horizontal="left" vertical="bottom"/>
    </xf>
    <xf numFmtId="59" fontId="4" fillId="4" borderId="3" applyNumberFormat="1" applyFont="1" applyFill="1" applyBorder="1" applyAlignment="1" applyProtection="0">
      <alignment vertical="bottom"/>
    </xf>
    <xf numFmtId="9" fontId="4" fillId="4" borderId="3" applyNumberFormat="1" applyFont="1" applyFill="1" applyBorder="1" applyAlignment="1" applyProtection="0">
      <alignment vertical="bottom"/>
    </xf>
    <xf numFmtId="0" fontId="4" fillId="4" borderId="3" applyNumberFormat="0" applyFont="1" applyFill="1" applyBorder="1"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010341"/>
      <rgbColor rgb="ffffffff"/>
      <rgbColor rgb="ffaaaaaa"/>
      <rgbColor rgb="ffb7d6a3"/>
      <rgbColor rgb="ffffff00"/>
      <rgbColor rgb="ff22b1e7"/>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drawings/drawing2.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2.xml.rels><?xml version="1.0" encoding="UTF-8"?>
<Relationships xmlns="http://schemas.openxmlformats.org/package/2006/relationships"><Relationship Id="rId1" Type="http://schemas.openxmlformats.org/officeDocument/2006/relationships/drawing" Target="../drawings/drawing2.xml"/><Relationship Id="rId2" Type="http://schemas.openxmlformats.org/officeDocument/2006/relationships/vmlDrawing" Target="../drawings/vmlDrawing2.vml"/><Relationship Id="rId3" Type="http://schemas.openxmlformats.org/officeDocument/2006/relationships/comments" Target="../comments2.xml"/></Relationships>

</file>

<file path=xl/worksheets/sheet1.xml><?xml version="1.0" encoding="utf-8"?>
<worksheet xmlns:r="http://schemas.openxmlformats.org/officeDocument/2006/relationships" xmlns="http://schemas.openxmlformats.org/spreadsheetml/2006/main">
  <dimension ref="A1:Q50"/>
  <sheetViews>
    <sheetView workbookViewId="0" showGridLines="0" defaultGridColor="1"/>
  </sheetViews>
  <sheetFormatPr defaultColWidth="8.83333" defaultRowHeight="14.4" customHeight="1" outlineLevelRow="0" outlineLevelCol="0"/>
  <cols>
    <col min="1" max="1" width="40" style="1" customWidth="1"/>
    <col min="2" max="3" width="18.8516" style="1" customWidth="1"/>
    <col min="4" max="4" width="10.8516" style="1" customWidth="1"/>
    <col min="5" max="5" width="15.6719" style="1" customWidth="1"/>
    <col min="6" max="6" width="11.8516" style="1" customWidth="1"/>
    <col min="7" max="7" width="20" style="1" customWidth="1"/>
    <col min="8" max="8" width="11.6719" style="1" customWidth="1"/>
    <col min="9" max="9" width="5" style="1" customWidth="1"/>
    <col min="10" max="10" width="9.5" style="1" customWidth="1"/>
    <col min="11" max="11" width="18.5" style="1" customWidth="1"/>
    <col min="12" max="12" width="16" style="1" customWidth="1"/>
    <col min="13" max="13" width="21.8516" style="1" customWidth="1"/>
    <col min="14" max="14" width="7.85156" style="1" customWidth="1"/>
    <col min="15" max="15" width="7.67188" style="1" customWidth="1"/>
    <col min="16" max="16" width="9.5" style="1" customWidth="1"/>
    <col min="17" max="17" width="20.5" style="1" customWidth="1"/>
    <col min="18" max="16384" width="8.85156" style="1" customWidth="1"/>
  </cols>
  <sheetData>
    <row r="1" ht="16" customHeight="1">
      <c r="A1" t="s" s="2">
        <v>0</v>
      </c>
      <c r="B1" s="3"/>
      <c r="C1" s="3"/>
      <c r="D1" s="3"/>
      <c r="E1" s="3"/>
      <c r="F1" s="3"/>
      <c r="G1" s="3"/>
      <c r="H1" s="3"/>
      <c r="I1" s="4"/>
      <c r="J1" t="s" s="5">
        <v>1</v>
      </c>
      <c r="K1" t="s" s="5">
        <v>2</v>
      </c>
      <c r="L1" t="s" s="5">
        <v>3</v>
      </c>
      <c r="M1" t="s" s="5">
        <v>4</v>
      </c>
      <c r="N1" t="s" s="5">
        <v>5</v>
      </c>
      <c r="O1" t="s" s="5">
        <v>6</v>
      </c>
      <c r="P1" t="s" s="5">
        <v>7</v>
      </c>
      <c r="Q1" t="s" s="5">
        <v>8</v>
      </c>
    </row>
    <row r="2" ht="16" customHeight="1">
      <c r="A2" s="6"/>
      <c r="B2" s="7"/>
      <c r="C2" s="7"/>
      <c r="D2" s="3"/>
      <c r="E2" s="3"/>
      <c r="F2" s="3"/>
      <c r="G2" s="3"/>
      <c r="H2" s="3"/>
      <c r="I2" s="4"/>
      <c r="J2" s="8"/>
      <c r="K2" s="9"/>
      <c r="L2" s="9"/>
      <c r="M2" s="10">
        <f>L2*'Datablad'!$G$8</f>
        <v>0</v>
      </c>
      <c r="N2" s="9"/>
      <c r="O2" s="9"/>
      <c r="P2" s="9"/>
      <c r="Q2" s="11">
        <f>K2*L2/1000</f>
        <v>0</v>
      </c>
    </row>
    <row r="3" ht="16" customHeight="1">
      <c r="A3" t="s" s="12">
        <v>9</v>
      </c>
      <c r="B3" t="s" s="13">
        <v>10</v>
      </c>
      <c r="C3" s="14"/>
      <c r="D3" s="15"/>
      <c r="E3" s="3"/>
      <c r="F3" s="3"/>
      <c r="G3" s="3"/>
      <c r="H3" s="3"/>
      <c r="I3" s="4"/>
      <c r="J3" s="8"/>
      <c r="K3" s="9"/>
      <c r="L3" s="9"/>
      <c r="M3" s="10">
        <f>L3*'Datablad'!$G$8</f>
        <v>0</v>
      </c>
      <c r="N3" s="9"/>
      <c r="O3" s="9"/>
      <c r="P3" s="9"/>
      <c r="Q3" s="11">
        <f>K3*L3/1000</f>
        <v>0</v>
      </c>
    </row>
    <row r="4" ht="16" customHeight="1">
      <c r="A4" t="s" s="2">
        <v>11</v>
      </c>
      <c r="B4" s="16">
        <f>SUM(L7,L13,L19,L25,L31,L37)</f>
        <v>0</v>
      </c>
      <c r="C4" s="17"/>
      <c r="D4" s="3"/>
      <c r="E4" s="3"/>
      <c r="F4" s="3"/>
      <c r="G4" s="3"/>
      <c r="H4" s="3"/>
      <c r="I4" s="4"/>
      <c r="J4" s="8"/>
      <c r="K4" s="9"/>
      <c r="L4" s="9"/>
      <c r="M4" s="10">
        <f>L4*'Datablad'!$G$8</f>
        <v>0</v>
      </c>
      <c r="N4" s="9"/>
      <c r="O4" s="9"/>
      <c r="P4" s="9"/>
      <c r="Q4" s="11">
        <f>K4*L4/1000</f>
        <v>0</v>
      </c>
    </row>
    <row r="5" ht="16" customHeight="1">
      <c r="A5" t="s" s="2">
        <v>12</v>
      </c>
      <c r="B5" s="18">
        <f>SUM(O7,O13,O19,O25,O31,O37)</f>
        <v>0</v>
      </c>
      <c r="C5" s="3"/>
      <c r="D5" s="3"/>
      <c r="E5" s="3"/>
      <c r="F5" s="3"/>
      <c r="G5" s="3"/>
      <c r="H5" s="3"/>
      <c r="I5" s="4"/>
      <c r="J5" s="8"/>
      <c r="K5" s="9"/>
      <c r="L5" s="9"/>
      <c r="M5" s="10">
        <f>L5*'Datablad'!$G$8</f>
        <v>0</v>
      </c>
      <c r="N5" s="9"/>
      <c r="O5" s="9"/>
      <c r="P5" s="9"/>
      <c r="Q5" s="11">
        <f>K5*L5/1000</f>
        <v>0</v>
      </c>
    </row>
    <row r="6" ht="16" customHeight="1">
      <c r="A6" t="s" s="12">
        <v>13</v>
      </c>
      <c r="B6" s="19"/>
      <c r="C6" s="15"/>
      <c r="D6" s="3"/>
      <c r="E6" s="3"/>
      <c r="F6" s="3"/>
      <c r="G6" s="3"/>
      <c r="H6" s="3"/>
      <c r="I6" s="4"/>
      <c r="J6" s="8"/>
      <c r="K6" s="9"/>
      <c r="L6" s="9"/>
      <c r="M6" s="10">
        <f>L6*'Datablad'!$G$8</f>
        <v>0</v>
      </c>
      <c r="N6" s="9"/>
      <c r="O6" s="9"/>
      <c r="P6" s="9"/>
      <c r="Q6" s="11">
        <f>K6*L6/1000</f>
        <v>0</v>
      </c>
    </row>
    <row r="7" ht="16" customHeight="1">
      <c r="A7" t="s" s="2">
        <v>14</v>
      </c>
      <c r="B7" s="16">
        <f>SUM(Q7,Q13,Q19,Q25,Q31,Q37)</f>
        <v>0</v>
      </c>
      <c r="C7" s="3"/>
      <c r="D7" s="3"/>
      <c r="E7" s="3"/>
      <c r="F7" s="3"/>
      <c r="G7" s="3"/>
      <c r="H7" s="3"/>
      <c r="I7" s="4"/>
      <c r="J7" t="s" s="5">
        <v>15</v>
      </c>
      <c r="K7" s="20"/>
      <c r="L7" s="21">
        <f>SUM(L2:L6)</f>
        <v>0</v>
      </c>
      <c r="M7" s="22">
        <f>SUM(M2:M6)</f>
        <v>0</v>
      </c>
      <c r="N7" s="21">
        <f>SUM(N2:N6)</f>
        <v>0</v>
      </c>
      <c r="O7" s="21">
        <f>SUM(O2:O6)</f>
        <v>0</v>
      </c>
      <c r="P7" s="20"/>
      <c r="Q7" s="21">
        <f>SUM(Q2:Q6)</f>
        <v>0</v>
      </c>
    </row>
    <row r="8" ht="16" customHeight="1">
      <c r="A8" s="23"/>
      <c r="B8" s="23"/>
      <c r="C8" s="23"/>
      <c r="D8" s="3"/>
      <c r="E8" s="23"/>
      <c r="F8" s="23"/>
      <c r="G8" s="23"/>
      <c r="H8" s="23"/>
      <c r="I8" s="4"/>
      <c r="J8" s="8"/>
      <c r="K8" s="9"/>
      <c r="L8" s="9"/>
      <c r="M8" s="10">
        <f>L8*'Datablad'!$G$8</f>
        <v>0</v>
      </c>
      <c r="N8" s="9"/>
      <c r="O8" s="9"/>
      <c r="P8" s="9"/>
      <c r="Q8" s="11">
        <f>K8*L8/1000</f>
        <v>0</v>
      </c>
    </row>
    <row r="9" ht="16" customHeight="1">
      <c r="A9" t="s" s="5">
        <v>16</v>
      </c>
      <c r="B9" t="s" s="5">
        <v>17</v>
      </c>
      <c r="C9" t="s" s="5">
        <v>18</v>
      </c>
      <c r="D9" s="24"/>
      <c r="E9" t="s" s="5">
        <v>19</v>
      </c>
      <c r="F9" t="s" s="5">
        <v>20</v>
      </c>
      <c r="G9" t="s" s="5">
        <v>21</v>
      </c>
      <c r="H9" t="s" s="5">
        <v>20</v>
      </c>
      <c r="I9" s="24"/>
      <c r="J9" s="8"/>
      <c r="K9" s="9"/>
      <c r="L9" s="9"/>
      <c r="M9" s="10">
        <f>L9*'Datablad'!$G$8</f>
        <v>0</v>
      </c>
      <c r="N9" s="9"/>
      <c r="O9" s="9"/>
      <c r="P9" s="9"/>
      <c r="Q9" s="11">
        <f>K9*L9/1000</f>
        <v>0</v>
      </c>
    </row>
    <row r="10" ht="16" customHeight="1">
      <c r="A10" t="s" s="25">
        <v>22</v>
      </c>
      <c r="B10" t="s" s="25">
        <v>23</v>
      </c>
      <c r="C10" s="26">
        <f>B5*-'Datablad'!G22</f>
        <v>0</v>
      </c>
      <c r="D10" s="24"/>
      <c r="E10" t="s" s="25">
        <v>24</v>
      </c>
      <c r="F10" s="27">
        <f>1*'Datablad'!G3</f>
        <v>0</v>
      </c>
      <c r="G10" t="s" s="25">
        <v>25</v>
      </c>
      <c r="H10" s="27">
        <f>(O7*'Datablad'!C2)+(O13*'Datablad'!C3)+(O19*'Datablad'!C4)+(O25*'Datablad'!C5)+(O31*'Datablad'!C6)+(O37*'Datablad'!C7)</f>
      </c>
      <c r="I10" s="24"/>
      <c r="J10" s="8"/>
      <c r="K10" s="9"/>
      <c r="L10" s="9"/>
      <c r="M10" s="10">
        <f>L10*'Datablad'!$G$8</f>
        <v>0</v>
      </c>
      <c r="N10" s="9"/>
      <c r="O10" s="9"/>
      <c r="P10" s="9"/>
      <c r="Q10" s="11">
        <f>K10*L10/1000</f>
        <v>0</v>
      </c>
    </row>
    <row r="11" ht="16" customHeight="1">
      <c r="A11" t="s" s="25">
        <v>26</v>
      </c>
      <c r="B11" t="s" s="25">
        <v>23</v>
      </c>
      <c r="C11" s="26">
        <f>B5*-'Datablad'!G23</f>
        <v>0</v>
      </c>
      <c r="D11" s="24"/>
      <c r="E11" t="s" s="25">
        <v>27</v>
      </c>
      <c r="F11" s="27">
        <f>(SUM(L7,L13,L19,L25,L31,L37)-SUM(M7,M13,M19,M25,M31,M37))*'Datablad'!G4</f>
        <v>0</v>
      </c>
      <c r="G11" t="s" s="25">
        <v>28</v>
      </c>
      <c r="H11" s="27">
        <f>B7*'Datablad'!G19</f>
        <v>0</v>
      </c>
      <c r="I11" s="24"/>
      <c r="J11" s="8"/>
      <c r="K11" s="9"/>
      <c r="L11" s="9"/>
      <c r="M11" s="10">
        <f>L11*'Datablad'!$G$8</f>
        <v>0</v>
      </c>
      <c r="N11" s="9"/>
      <c r="O11" s="9"/>
      <c r="P11" s="9"/>
      <c r="Q11" s="11">
        <f>K11*L11/1000</f>
        <v>0</v>
      </c>
    </row>
    <row r="12" ht="16" customHeight="1">
      <c r="A12" t="s" s="25">
        <v>29</v>
      </c>
      <c r="B12" t="s" s="25">
        <v>30</v>
      </c>
      <c r="C12" s="28">
        <f>B5/'Datablad'!G24</f>
      </c>
      <c r="D12" s="24"/>
      <c r="E12" t="s" s="25">
        <v>31</v>
      </c>
      <c r="F12" s="27">
        <f>SUM(L13,L19,L25,L31,L37)*SUM('Datablad'!G11,'Datablad'!G12,'Datablad'!G13)</f>
        <v>0</v>
      </c>
      <c r="G12" s="9"/>
      <c r="H12" s="9"/>
      <c r="I12" s="24"/>
      <c r="J12" s="8"/>
      <c r="K12" s="9"/>
      <c r="L12" s="9"/>
      <c r="M12" s="10">
        <f>L12*'Datablad'!$G$8</f>
        <v>0</v>
      </c>
      <c r="N12" s="9"/>
      <c r="O12" s="9"/>
      <c r="P12" s="9"/>
      <c r="Q12" s="11">
        <f>K12*L12/1000</f>
        <v>0</v>
      </c>
    </row>
    <row r="13" ht="16" customHeight="1">
      <c r="A13" t="s" s="25">
        <v>32</v>
      </c>
      <c r="B13" t="s" s="25">
        <v>33</v>
      </c>
      <c r="C13" s="26">
        <f>SUM(N7,N13,N19,N25,N31,N37)*'Datablad'!G25</f>
        <v>0</v>
      </c>
      <c r="D13" s="24"/>
      <c r="E13" t="s" s="25">
        <v>34</v>
      </c>
      <c r="F13" s="27">
        <f>SUM(N7,N13,N19,N25,N31,N37)*'Datablad'!G16</f>
        <v>0</v>
      </c>
      <c r="G13" s="9"/>
      <c r="H13" s="9"/>
      <c r="I13" s="24"/>
      <c r="J13" t="s" s="5">
        <v>15</v>
      </c>
      <c r="K13" s="20"/>
      <c r="L13" s="21">
        <f>SUM(L8:L12)</f>
        <v>0</v>
      </c>
      <c r="M13" s="22">
        <f>SUM(M8:M12)</f>
        <v>0</v>
      </c>
      <c r="N13" s="21">
        <f>SUM(N8:N12)</f>
        <v>0</v>
      </c>
      <c r="O13" s="21">
        <f>SUM(O8:O12)</f>
        <v>0</v>
      </c>
      <c r="P13" s="20"/>
      <c r="Q13" s="21">
        <f>SUM(Q8:Q12)</f>
        <v>0</v>
      </c>
    </row>
    <row r="14" ht="16" customHeight="1">
      <c r="A14" s="29"/>
      <c r="B14" s="29"/>
      <c r="C14" s="29"/>
      <c r="D14" s="4"/>
      <c r="E14" t="s" s="5">
        <v>35</v>
      </c>
      <c r="F14" s="30">
        <f>SUM(F10:F13)</f>
        <v>0</v>
      </c>
      <c r="G14" t="s" s="5">
        <v>35</v>
      </c>
      <c r="H14" s="30">
        <f>SUM(H10:H13)</f>
      </c>
      <c r="I14" s="24"/>
      <c r="J14" s="8"/>
      <c r="K14" s="9"/>
      <c r="L14" s="9"/>
      <c r="M14" s="10">
        <f>L14*'Datablad'!$G$8</f>
        <v>0</v>
      </c>
      <c r="N14" s="9"/>
      <c r="O14" s="9"/>
      <c r="P14" s="9"/>
      <c r="Q14" s="11">
        <f>K14*L14/1000</f>
        <v>0</v>
      </c>
    </row>
    <row r="15" ht="16" customHeight="1">
      <c r="A15" s="3"/>
      <c r="B15" s="3"/>
      <c r="C15" s="3"/>
      <c r="D15" s="3"/>
      <c r="E15" s="31"/>
      <c r="F15" s="32"/>
      <c r="G15" t="s" s="5">
        <v>36</v>
      </c>
      <c r="H15" s="30">
        <f>H14-F14</f>
      </c>
      <c r="I15" s="24"/>
      <c r="J15" s="8"/>
      <c r="K15" s="9"/>
      <c r="L15" s="9"/>
      <c r="M15" s="10">
        <f>L15*'Datablad'!$G$8</f>
        <v>0</v>
      </c>
      <c r="N15" s="9"/>
      <c r="O15" s="9"/>
      <c r="P15" s="9"/>
      <c r="Q15" s="11">
        <f>K15*L15/1000</f>
        <v>0</v>
      </c>
    </row>
    <row r="16" ht="16" customHeight="1">
      <c r="A16" t="s" s="33">
        <v>37</v>
      </c>
      <c r="B16" s="34"/>
      <c r="C16" s="23"/>
      <c r="D16" s="23"/>
      <c r="E16" s="23"/>
      <c r="F16" s="23"/>
      <c r="G16" s="35"/>
      <c r="H16" s="35"/>
      <c r="I16" s="4"/>
      <c r="J16" s="8"/>
      <c r="K16" s="9"/>
      <c r="L16" s="9"/>
      <c r="M16" s="10">
        <f>L16*'Datablad'!$G$8</f>
        <v>0</v>
      </c>
      <c r="N16" s="9"/>
      <c r="O16" s="9"/>
      <c r="P16" s="9"/>
      <c r="Q16" s="11">
        <f>K16*L16/1000</f>
        <v>0</v>
      </c>
    </row>
    <row r="17" ht="16" customHeight="1">
      <c r="A17" s="36"/>
      <c r="B17" s="37"/>
      <c r="C17" s="37"/>
      <c r="D17" s="37"/>
      <c r="E17" s="37"/>
      <c r="F17" s="37"/>
      <c r="G17" s="37"/>
      <c r="H17" s="38"/>
      <c r="I17" s="24"/>
      <c r="J17" s="8"/>
      <c r="K17" s="9"/>
      <c r="L17" s="9"/>
      <c r="M17" s="10">
        <f>L17*'Datablad'!$G$8</f>
        <v>0</v>
      </c>
      <c r="N17" s="9"/>
      <c r="O17" s="9"/>
      <c r="P17" s="9"/>
      <c r="Q17" s="11">
        <f>K17*L17/1000</f>
        <v>0</v>
      </c>
    </row>
    <row r="18" ht="16" customHeight="1">
      <c r="A18" s="39"/>
      <c r="B18" s="40"/>
      <c r="C18" s="40"/>
      <c r="D18" s="40"/>
      <c r="E18" s="40"/>
      <c r="F18" s="40"/>
      <c r="G18" s="40"/>
      <c r="H18" s="41"/>
      <c r="I18" s="24"/>
      <c r="J18" s="8"/>
      <c r="K18" s="9"/>
      <c r="L18" s="9"/>
      <c r="M18" s="10">
        <f>L18*'Datablad'!$G$8</f>
        <v>0</v>
      </c>
      <c r="N18" s="9"/>
      <c r="O18" s="9"/>
      <c r="P18" s="9"/>
      <c r="Q18" s="11">
        <f>K18*L18/1000</f>
        <v>0</v>
      </c>
    </row>
    <row r="19" ht="16" customHeight="1">
      <c r="A19" s="39"/>
      <c r="B19" s="40"/>
      <c r="C19" s="40"/>
      <c r="D19" s="40"/>
      <c r="E19" s="40"/>
      <c r="F19" s="40"/>
      <c r="G19" s="40"/>
      <c r="H19" s="41"/>
      <c r="I19" s="24"/>
      <c r="J19" t="s" s="5">
        <v>15</v>
      </c>
      <c r="K19" s="20"/>
      <c r="L19" s="21">
        <f>SUM(L14:L18)</f>
        <v>0</v>
      </c>
      <c r="M19" s="22">
        <f>SUM(M14:M18)</f>
        <v>0</v>
      </c>
      <c r="N19" s="21">
        <f>SUM(N14:N18)</f>
        <v>0</v>
      </c>
      <c r="O19" s="21">
        <f>SUM(O14:O18)</f>
        <v>0</v>
      </c>
      <c r="P19" s="20"/>
      <c r="Q19" s="21">
        <f>SUM(Q14:Q18)</f>
        <v>0</v>
      </c>
    </row>
    <row r="20" ht="16" customHeight="1">
      <c r="A20" s="42"/>
      <c r="B20" s="43"/>
      <c r="C20" s="43"/>
      <c r="D20" s="43"/>
      <c r="E20" s="43"/>
      <c r="F20" s="43"/>
      <c r="G20" s="43"/>
      <c r="H20" s="44"/>
      <c r="I20" s="24"/>
      <c r="J20" s="8"/>
      <c r="K20" s="9"/>
      <c r="L20" s="9"/>
      <c r="M20" s="10">
        <f>L20*'Datablad'!$G$8</f>
        <v>0</v>
      </c>
      <c r="N20" s="9"/>
      <c r="O20" s="9"/>
      <c r="P20" s="9"/>
      <c r="Q20" s="11">
        <f>K20*L20/1000</f>
        <v>0</v>
      </c>
    </row>
    <row r="21" ht="16" customHeight="1">
      <c r="A21" s="42"/>
      <c r="B21" s="43"/>
      <c r="C21" s="43"/>
      <c r="D21" s="43"/>
      <c r="E21" s="43"/>
      <c r="F21" s="43"/>
      <c r="G21" s="43"/>
      <c r="H21" s="44"/>
      <c r="I21" s="24"/>
      <c r="J21" s="8"/>
      <c r="K21" s="9"/>
      <c r="L21" s="9"/>
      <c r="M21" s="10">
        <f>L21*'Datablad'!$G$8</f>
        <v>0</v>
      </c>
      <c r="N21" s="9"/>
      <c r="O21" s="9"/>
      <c r="P21" s="9"/>
      <c r="Q21" s="11">
        <f>K21*L21/1000</f>
        <v>0</v>
      </c>
    </row>
    <row r="22" ht="16" customHeight="1">
      <c r="A22" s="45"/>
      <c r="B22" s="46"/>
      <c r="C22" s="46"/>
      <c r="D22" s="46"/>
      <c r="E22" s="46"/>
      <c r="F22" s="46"/>
      <c r="G22" s="46"/>
      <c r="H22" s="47"/>
      <c r="I22" s="24"/>
      <c r="J22" s="8"/>
      <c r="K22" s="9"/>
      <c r="L22" s="9"/>
      <c r="M22" s="10">
        <f>L22*'Datablad'!$G$8</f>
        <v>0</v>
      </c>
      <c r="N22" s="9"/>
      <c r="O22" s="9"/>
      <c r="P22" s="9"/>
      <c r="Q22" s="11">
        <f>K22*L22/1000</f>
        <v>0</v>
      </c>
    </row>
    <row r="23" ht="16" customHeight="1">
      <c r="A23" s="29"/>
      <c r="B23" s="29"/>
      <c r="C23" s="29"/>
      <c r="D23" s="29"/>
      <c r="E23" s="29"/>
      <c r="F23" s="29"/>
      <c r="G23" s="29"/>
      <c r="H23" s="29"/>
      <c r="I23" s="4"/>
      <c r="J23" s="8"/>
      <c r="K23" s="9"/>
      <c r="L23" s="9"/>
      <c r="M23" s="10">
        <f>L23*'Datablad'!$G$8</f>
        <v>0</v>
      </c>
      <c r="N23" s="9"/>
      <c r="O23" s="9"/>
      <c r="P23" s="9"/>
      <c r="Q23" s="11">
        <f>K23*L23/1000</f>
        <v>0</v>
      </c>
    </row>
    <row r="24" ht="16" customHeight="1">
      <c r="A24" t="s" s="33">
        <v>38</v>
      </c>
      <c r="B24" s="34"/>
      <c r="C24" s="23"/>
      <c r="D24" s="23"/>
      <c r="E24" s="23"/>
      <c r="F24" s="23"/>
      <c r="G24" s="23"/>
      <c r="H24" s="23"/>
      <c r="I24" s="4"/>
      <c r="J24" s="8"/>
      <c r="K24" s="9"/>
      <c r="L24" s="9"/>
      <c r="M24" s="10">
        <f>L24*'Datablad'!$G$8</f>
        <v>0</v>
      </c>
      <c r="N24" s="9"/>
      <c r="O24" s="9"/>
      <c r="P24" s="9"/>
      <c r="Q24" s="11">
        <f>K24*L24/1000</f>
        <v>0</v>
      </c>
    </row>
    <row r="25" ht="16" customHeight="1">
      <c r="A25" s="36"/>
      <c r="B25" s="37"/>
      <c r="C25" s="37"/>
      <c r="D25" s="37"/>
      <c r="E25" s="37"/>
      <c r="F25" s="37"/>
      <c r="G25" s="37"/>
      <c r="H25" s="38"/>
      <c r="I25" s="24"/>
      <c r="J25" t="s" s="5">
        <v>15</v>
      </c>
      <c r="K25" s="20"/>
      <c r="L25" s="21">
        <f>SUM(L20:L24)</f>
        <v>0</v>
      </c>
      <c r="M25" s="22">
        <f>SUM(M20:M24)</f>
        <v>0</v>
      </c>
      <c r="N25" s="21">
        <f>SUM(N20:N24)</f>
        <v>0</v>
      </c>
      <c r="O25" s="21">
        <f>SUM(O20:O24)</f>
        <v>0</v>
      </c>
      <c r="P25" s="20"/>
      <c r="Q25" s="21">
        <f>SUM(Q20:Q24)</f>
        <v>0</v>
      </c>
    </row>
    <row r="26" ht="16" customHeight="1">
      <c r="A26" s="42"/>
      <c r="B26" s="43"/>
      <c r="C26" s="43"/>
      <c r="D26" s="43"/>
      <c r="E26" s="43"/>
      <c r="F26" s="43"/>
      <c r="G26" s="43"/>
      <c r="H26" s="44"/>
      <c r="I26" s="24"/>
      <c r="J26" s="8"/>
      <c r="K26" s="9"/>
      <c r="L26" s="9"/>
      <c r="M26" s="10">
        <f>L26*'Datablad'!$G$8</f>
        <v>0</v>
      </c>
      <c r="N26" s="9"/>
      <c r="O26" s="9"/>
      <c r="P26" s="9"/>
      <c r="Q26" s="11">
        <f>K26*L26/1000</f>
        <v>0</v>
      </c>
    </row>
    <row r="27" ht="16" customHeight="1">
      <c r="A27" s="42"/>
      <c r="B27" s="43"/>
      <c r="C27" s="43"/>
      <c r="D27" s="43"/>
      <c r="E27" s="43"/>
      <c r="F27" s="43"/>
      <c r="G27" s="43"/>
      <c r="H27" s="44"/>
      <c r="I27" s="24"/>
      <c r="J27" s="8"/>
      <c r="K27" s="9"/>
      <c r="L27" s="9"/>
      <c r="M27" s="10">
        <f>L27*'Datablad'!$G$8</f>
        <v>0</v>
      </c>
      <c r="N27" s="9"/>
      <c r="O27" s="9"/>
      <c r="P27" s="9"/>
      <c r="Q27" s="11">
        <f>K27*L27/1000</f>
        <v>0</v>
      </c>
    </row>
    <row r="28" ht="16" customHeight="1">
      <c r="A28" s="42"/>
      <c r="B28" s="43"/>
      <c r="C28" s="43"/>
      <c r="D28" s="43"/>
      <c r="E28" s="43"/>
      <c r="F28" s="43"/>
      <c r="G28" s="43"/>
      <c r="H28" s="44"/>
      <c r="I28" s="24"/>
      <c r="J28" s="8"/>
      <c r="K28" s="9"/>
      <c r="L28" s="9"/>
      <c r="M28" s="10">
        <f>L28*'Datablad'!$G$8</f>
        <v>0</v>
      </c>
      <c r="N28" s="9"/>
      <c r="O28" s="9"/>
      <c r="P28" s="9"/>
      <c r="Q28" s="11">
        <f>K28*L28/1000</f>
        <v>0</v>
      </c>
    </row>
    <row r="29" ht="16" customHeight="1">
      <c r="A29" s="42"/>
      <c r="B29" s="43"/>
      <c r="C29" s="43"/>
      <c r="D29" s="43"/>
      <c r="E29" s="43"/>
      <c r="F29" s="43"/>
      <c r="G29" s="43"/>
      <c r="H29" s="44"/>
      <c r="I29" s="24"/>
      <c r="J29" s="8"/>
      <c r="K29" s="9"/>
      <c r="L29" s="9"/>
      <c r="M29" s="10">
        <f>L29*'Datablad'!$G$8</f>
        <v>0</v>
      </c>
      <c r="N29" s="9"/>
      <c r="O29" s="9"/>
      <c r="P29" s="9"/>
      <c r="Q29" s="11">
        <f>K29*L29/1000</f>
        <v>0</v>
      </c>
    </row>
    <row r="30" ht="16" customHeight="1">
      <c r="A30" s="45"/>
      <c r="B30" s="46"/>
      <c r="C30" s="46"/>
      <c r="D30" s="46"/>
      <c r="E30" s="46"/>
      <c r="F30" s="46"/>
      <c r="G30" s="46"/>
      <c r="H30" s="47"/>
      <c r="I30" s="24"/>
      <c r="J30" s="8"/>
      <c r="K30" s="9"/>
      <c r="L30" s="9"/>
      <c r="M30" s="10">
        <f>L30*'Datablad'!$G$8</f>
        <v>0</v>
      </c>
      <c r="N30" s="9"/>
      <c r="O30" s="9"/>
      <c r="P30" s="9"/>
      <c r="Q30" s="11">
        <f>K30*L30/1000</f>
        <v>0</v>
      </c>
    </row>
    <row r="31" ht="16" customHeight="1">
      <c r="A31" s="29"/>
      <c r="B31" s="29"/>
      <c r="C31" s="29"/>
      <c r="D31" s="29"/>
      <c r="E31" s="29"/>
      <c r="F31" s="29"/>
      <c r="G31" s="29"/>
      <c r="H31" s="29"/>
      <c r="I31" s="4"/>
      <c r="J31" t="s" s="5">
        <v>15</v>
      </c>
      <c r="K31" s="20"/>
      <c r="L31" s="21">
        <f>SUM(L26:L30)</f>
        <v>0</v>
      </c>
      <c r="M31" s="22">
        <f>SUM(M26:M30)</f>
        <v>0</v>
      </c>
      <c r="N31" s="21">
        <f>SUM(N26:N30)</f>
        <v>0</v>
      </c>
      <c r="O31" s="21">
        <f>SUM(O26:O30)</f>
        <v>0</v>
      </c>
      <c r="P31" s="20"/>
      <c r="Q31" s="21">
        <f>SUM(Q26:Q30)</f>
        <v>0</v>
      </c>
    </row>
    <row r="32" ht="16" customHeight="1">
      <c r="A32" t="s" s="33">
        <v>39</v>
      </c>
      <c r="B32" s="34"/>
      <c r="C32" s="23"/>
      <c r="D32" s="23"/>
      <c r="E32" s="23"/>
      <c r="F32" s="23"/>
      <c r="G32" s="23"/>
      <c r="H32" s="23"/>
      <c r="I32" s="4"/>
      <c r="J32" s="8"/>
      <c r="K32" s="9"/>
      <c r="L32" s="9"/>
      <c r="M32" s="10">
        <f>L32*'Datablad'!$G$8</f>
        <v>0</v>
      </c>
      <c r="N32" s="9"/>
      <c r="O32" s="9"/>
      <c r="P32" s="9"/>
      <c r="Q32" s="11">
        <f>K32*L32/1000</f>
        <v>0</v>
      </c>
    </row>
    <row r="33" ht="16" customHeight="1">
      <c r="A33" s="36"/>
      <c r="B33" s="37"/>
      <c r="C33" s="37"/>
      <c r="D33" s="37"/>
      <c r="E33" s="37"/>
      <c r="F33" s="37"/>
      <c r="G33" s="37"/>
      <c r="H33" s="38"/>
      <c r="I33" s="24"/>
      <c r="J33" s="8"/>
      <c r="K33" s="9"/>
      <c r="L33" s="9"/>
      <c r="M33" s="10">
        <f>L33*'Datablad'!$G$8</f>
        <v>0</v>
      </c>
      <c r="N33" s="9"/>
      <c r="O33" s="9"/>
      <c r="P33" s="9"/>
      <c r="Q33" s="11">
        <f>K33*L33/1000</f>
        <v>0</v>
      </c>
    </row>
    <row r="34" ht="16" customHeight="1">
      <c r="A34" s="42"/>
      <c r="B34" s="43"/>
      <c r="C34" s="43"/>
      <c r="D34" s="43"/>
      <c r="E34" s="43"/>
      <c r="F34" s="43"/>
      <c r="G34" s="43"/>
      <c r="H34" s="44"/>
      <c r="I34" s="24"/>
      <c r="J34" s="8"/>
      <c r="K34" s="9"/>
      <c r="L34" s="9"/>
      <c r="M34" s="10">
        <f>L34*'Datablad'!$G$8</f>
        <v>0</v>
      </c>
      <c r="N34" s="9"/>
      <c r="O34" s="9"/>
      <c r="P34" s="9"/>
      <c r="Q34" s="11">
        <f>K34*L34/1000</f>
        <v>0</v>
      </c>
    </row>
    <row r="35" ht="16" customHeight="1">
      <c r="A35" s="42"/>
      <c r="B35" s="43"/>
      <c r="C35" s="43"/>
      <c r="D35" s="43"/>
      <c r="E35" s="43"/>
      <c r="F35" s="43"/>
      <c r="G35" s="43"/>
      <c r="H35" s="44"/>
      <c r="I35" s="24"/>
      <c r="J35" s="8"/>
      <c r="K35" s="9"/>
      <c r="L35" s="9"/>
      <c r="M35" s="10">
        <f>L35*'Datablad'!$G$8</f>
        <v>0</v>
      </c>
      <c r="N35" s="9"/>
      <c r="O35" s="9"/>
      <c r="P35" s="9"/>
      <c r="Q35" s="11">
        <f>K35*L35/1000</f>
        <v>0</v>
      </c>
    </row>
    <row r="36" ht="16" customHeight="1">
      <c r="A36" s="42"/>
      <c r="B36" s="43"/>
      <c r="C36" s="43"/>
      <c r="D36" s="43"/>
      <c r="E36" s="43"/>
      <c r="F36" s="43"/>
      <c r="G36" s="43"/>
      <c r="H36" s="44"/>
      <c r="I36" s="24"/>
      <c r="J36" s="8"/>
      <c r="K36" s="9"/>
      <c r="L36" s="9"/>
      <c r="M36" s="10">
        <f>L36*'Datablad'!$G$8</f>
        <v>0</v>
      </c>
      <c r="N36" s="9"/>
      <c r="O36" s="9"/>
      <c r="P36" s="9"/>
      <c r="Q36" s="11">
        <f>K36*L36/1000</f>
        <v>0</v>
      </c>
    </row>
    <row r="37" ht="16" customHeight="1">
      <c r="A37" s="42"/>
      <c r="B37" s="43"/>
      <c r="C37" s="43"/>
      <c r="D37" s="43"/>
      <c r="E37" s="43"/>
      <c r="F37" s="43"/>
      <c r="G37" s="43"/>
      <c r="H37" s="44"/>
      <c r="I37" s="24"/>
      <c r="J37" t="s" s="5">
        <v>15</v>
      </c>
      <c r="K37" s="20"/>
      <c r="L37" s="21">
        <f>SUM(L32:L36)</f>
        <v>0</v>
      </c>
      <c r="M37" s="22">
        <f>SUM(M32:M36)</f>
        <v>0</v>
      </c>
      <c r="N37" s="21">
        <f>SUM(N32:N36)</f>
        <v>0</v>
      </c>
      <c r="O37" s="21">
        <f>SUM(O32:O36)</f>
        <v>0</v>
      </c>
      <c r="P37" s="20"/>
      <c r="Q37" s="21">
        <f>SUM(Q32:Q36)</f>
        <v>0</v>
      </c>
    </row>
    <row r="38" ht="16" customHeight="1">
      <c r="A38" s="45"/>
      <c r="B38" s="46"/>
      <c r="C38" s="46"/>
      <c r="D38" s="46"/>
      <c r="E38" s="46"/>
      <c r="F38" s="46"/>
      <c r="G38" s="46"/>
      <c r="H38" s="47"/>
      <c r="I38" s="48"/>
      <c r="J38" s="49"/>
      <c r="K38" s="29"/>
      <c r="L38" s="29"/>
      <c r="M38" s="29"/>
      <c r="N38" s="29"/>
      <c r="O38" s="29"/>
      <c r="P38" s="29"/>
      <c r="Q38" s="29"/>
    </row>
    <row r="39" ht="16" customHeight="1">
      <c r="A39" s="29"/>
      <c r="B39" s="29"/>
      <c r="C39" s="29"/>
      <c r="D39" s="29"/>
      <c r="E39" s="29"/>
      <c r="F39" s="29"/>
      <c r="G39" s="29"/>
      <c r="H39" s="29"/>
      <c r="I39" s="3"/>
      <c r="J39" s="50"/>
      <c r="K39" s="3"/>
      <c r="L39" s="3"/>
      <c r="M39" s="3"/>
      <c r="N39" s="3"/>
      <c r="O39" s="3"/>
      <c r="P39" s="3"/>
      <c r="Q39" s="3"/>
    </row>
    <row r="40" ht="16" customHeight="1">
      <c r="A40" t="s" s="33">
        <v>40</v>
      </c>
      <c r="B40" s="23"/>
      <c r="C40" s="23"/>
      <c r="D40" s="23"/>
      <c r="E40" s="23"/>
      <c r="F40" s="23"/>
      <c r="G40" s="23"/>
      <c r="H40" s="23"/>
      <c r="I40" s="3"/>
      <c r="J40" s="50"/>
      <c r="K40" s="3"/>
      <c r="L40" s="3"/>
      <c r="M40" s="3"/>
      <c r="N40" s="3"/>
      <c r="O40" s="3"/>
      <c r="P40" s="3"/>
      <c r="Q40" s="3"/>
    </row>
    <row r="41" ht="16" customHeight="1">
      <c r="A41" t="s" s="5">
        <v>41</v>
      </c>
      <c r="B41" t="s" s="5">
        <v>42</v>
      </c>
      <c r="C41" t="s" s="5">
        <v>43</v>
      </c>
      <c r="D41" t="s" s="51">
        <v>44</v>
      </c>
      <c r="E41" s="52"/>
      <c r="F41" s="52"/>
      <c r="G41" s="52"/>
      <c r="H41" s="52"/>
      <c r="I41" s="48"/>
      <c r="J41" s="50"/>
      <c r="K41" s="3"/>
      <c r="L41" s="3"/>
      <c r="M41" s="3"/>
      <c r="N41" s="3"/>
      <c r="O41" s="3"/>
      <c r="P41" s="3"/>
      <c r="Q41" s="3"/>
    </row>
    <row r="42" ht="16" customHeight="1">
      <c r="A42" s="9"/>
      <c r="B42" s="9"/>
      <c r="C42" s="9"/>
      <c r="D42" s="53"/>
      <c r="E42" s="54"/>
      <c r="F42" s="54"/>
      <c r="G42" s="54"/>
      <c r="H42" s="54"/>
      <c r="I42" s="48"/>
      <c r="J42" s="50"/>
      <c r="K42" s="3"/>
      <c r="L42" s="3"/>
      <c r="M42" s="3"/>
      <c r="N42" s="3"/>
      <c r="O42" s="3"/>
      <c r="P42" s="3"/>
      <c r="Q42" s="3"/>
    </row>
    <row r="43" ht="16" customHeight="1">
      <c r="A43" s="9"/>
      <c r="B43" s="9"/>
      <c r="C43" s="9"/>
      <c r="D43" s="53"/>
      <c r="E43" s="54"/>
      <c r="F43" s="54"/>
      <c r="G43" s="54"/>
      <c r="H43" s="54"/>
      <c r="I43" s="48"/>
      <c r="J43" s="50"/>
      <c r="K43" s="3"/>
      <c r="L43" s="3"/>
      <c r="M43" s="3"/>
      <c r="N43" s="3"/>
      <c r="O43" s="3"/>
      <c r="P43" s="3"/>
      <c r="Q43" s="3"/>
    </row>
    <row r="44" ht="16" customHeight="1">
      <c r="A44" s="9"/>
      <c r="B44" s="9"/>
      <c r="C44" s="9"/>
      <c r="D44" s="53"/>
      <c r="E44" s="54"/>
      <c r="F44" s="54"/>
      <c r="G44" s="54"/>
      <c r="H44" s="54"/>
      <c r="I44" s="48"/>
      <c r="J44" s="50"/>
      <c r="K44" s="3"/>
      <c r="L44" s="3"/>
      <c r="M44" s="3"/>
      <c r="N44" s="3"/>
      <c r="O44" s="3"/>
      <c r="P44" s="3"/>
      <c r="Q44" s="3"/>
    </row>
    <row r="45" ht="16" customHeight="1">
      <c r="A45" s="9"/>
      <c r="B45" s="9"/>
      <c r="C45" s="9"/>
      <c r="D45" s="53"/>
      <c r="E45" s="54"/>
      <c r="F45" s="54"/>
      <c r="G45" s="54"/>
      <c r="H45" s="54"/>
      <c r="I45" s="48"/>
      <c r="J45" s="50"/>
      <c r="K45" s="3"/>
      <c r="L45" s="3"/>
      <c r="M45" s="3"/>
      <c r="N45" s="3"/>
      <c r="O45" s="3"/>
      <c r="P45" s="3"/>
      <c r="Q45" s="3"/>
    </row>
    <row r="46" ht="16" customHeight="1">
      <c r="A46" s="9"/>
      <c r="B46" s="9"/>
      <c r="C46" s="9"/>
      <c r="D46" s="53"/>
      <c r="E46" s="54"/>
      <c r="F46" s="54"/>
      <c r="G46" s="54"/>
      <c r="H46" s="54"/>
      <c r="I46" s="48"/>
      <c r="J46" s="50"/>
      <c r="K46" s="3"/>
      <c r="L46" s="3"/>
      <c r="M46" s="3"/>
      <c r="N46" s="3"/>
      <c r="O46" s="3"/>
      <c r="P46" s="3"/>
      <c r="Q46" s="3"/>
    </row>
    <row r="47" ht="16" customHeight="1">
      <c r="A47" s="9"/>
      <c r="B47" s="9"/>
      <c r="C47" s="9"/>
      <c r="D47" s="53"/>
      <c r="E47" s="54"/>
      <c r="F47" s="54"/>
      <c r="G47" s="54"/>
      <c r="H47" s="54"/>
      <c r="I47" s="48"/>
      <c r="J47" s="50"/>
      <c r="K47" s="3"/>
      <c r="L47" s="3"/>
      <c r="M47" s="3"/>
      <c r="N47" s="3"/>
      <c r="O47" s="3"/>
      <c r="P47" s="3"/>
      <c r="Q47" s="3"/>
    </row>
    <row r="48" ht="16" customHeight="1">
      <c r="A48" s="9"/>
      <c r="B48" s="9"/>
      <c r="C48" s="9"/>
      <c r="D48" s="53"/>
      <c r="E48" s="54"/>
      <c r="F48" s="54"/>
      <c r="G48" s="54"/>
      <c r="H48" s="54"/>
      <c r="I48" s="48"/>
      <c r="J48" s="50"/>
      <c r="K48" s="3"/>
      <c r="L48" s="3"/>
      <c r="M48" s="3"/>
      <c r="N48" s="3"/>
      <c r="O48" s="3"/>
      <c r="P48" s="3"/>
      <c r="Q48" s="3"/>
    </row>
    <row r="49" ht="16" customHeight="1">
      <c r="A49" s="9"/>
      <c r="B49" s="9"/>
      <c r="C49" s="9"/>
      <c r="D49" s="53"/>
      <c r="E49" s="54"/>
      <c r="F49" s="54"/>
      <c r="G49" s="54"/>
      <c r="H49" s="54"/>
      <c r="I49" s="48"/>
      <c r="J49" s="55"/>
      <c r="K49" s="6"/>
      <c r="L49" s="6"/>
      <c r="M49" s="6"/>
      <c r="N49" s="6"/>
      <c r="O49" s="6"/>
      <c r="P49" s="6"/>
      <c r="Q49" s="6"/>
    </row>
    <row r="50" ht="17" customHeight="1">
      <c r="A50" s="9"/>
      <c r="B50" s="9"/>
      <c r="C50" s="9"/>
      <c r="D50" s="53"/>
      <c r="E50" s="54"/>
      <c r="F50" s="54"/>
      <c r="G50" s="54"/>
      <c r="H50" s="54"/>
      <c r="I50" s="48"/>
      <c r="J50" s="3"/>
      <c r="K50" s="3"/>
      <c r="L50" s="3"/>
      <c r="M50" s="56"/>
      <c r="N50" s="56"/>
      <c r="O50" s="56"/>
      <c r="P50" s="56"/>
      <c r="Q50" s="56"/>
    </row>
  </sheetData>
  <mergeCells count="28">
    <mergeCell ref="D47:H47"/>
    <mergeCell ref="D48:H48"/>
    <mergeCell ref="D49:H49"/>
    <mergeCell ref="D50:H50"/>
    <mergeCell ref="D41:H41"/>
    <mergeCell ref="D42:H42"/>
    <mergeCell ref="D43:H43"/>
    <mergeCell ref="D44:H44"/>
    <mergeCell ref="D45:H45"/>
    <mergeCell ref="D46:H46"/>
    <mergeCell ref="A38:H38"/>
    <mergeCell ref="A25:H25"/>
    <mergeCell ref="A26:H26"/>
    <mergeCell ref="A27:H27"/>
    <mergeCell ref="A28:H28"/>
    <mergeCell ref="A29:H29"/>
    <mergeCell ref="A30:H30"/>
    <mergeCell ref="A33:H33"/>
    <mergeCell ref="A34:H34"/>
    <mergeCell ref="A35:H35"/>
    <mergeCell ref="A36:H36"/>
    <mergeCell ref="A37:H37"/>
    <mergeCell ref="A17:H17"/>
    <mergeCell ref="A20:H20"/>
    <mergeCell ref="A21:H21"/>
    <mergeCell ref="A22:H22"/>
    <mergeCell ref="A18:H18"/>
    <mergeCell ref="A19:H19"/>
  </mergeCells>
  <dataValidations count="2">
    <dataValidation type="list" allowBlank="1" showInputMessage="1" showErrorMessage="1" sqref="P2:P37 B6">
      <formula1>"Onvoldoende,Voldoende,Goed"</formula1>
    </dataValidation>
    <dataValidation type="list" allowBlank="1" showInputMessage="1" showErrorMessage="1" sqref="C42:C50">
      <formula1>"To do,In progress,Done"</formula1>
    </dataValidation>
  </dataValidations>
  <pageMargins left="0.7" right="0.7" top="0.75" bottom="0.75" header="0.3" footer="0.3"/>
  <pageSetup firstPageNumber="1" fitToHeight="1" fitToWidth="1" scale="100" useFirstPageNumber="0" orientation="portrait" pageOrder="downThenOver"/>
  <headerFooter>
    <oddFooter>&amp;C&amp;"Helvetica Neue,Regular"&amp;12&amp;K000000&amp;P</oddFooter>
  </headerFooter>
  <drawing r:id="rId1"/>
  <legacyDrawing r:id="rId2"/>
</worksheet>
</file>

<file path=xl/worksheets/sheet2.xml><?xml version="1.0" encoding="utf-8"?>
<worksheet xmlns:r="http://schemas.openxmlformats.org/officeDocument/2006/relationships" xmlns="http://schemas.openxmlformats.org/spreadsheetml/2006/main">
  <dimension ref="A1:K27"/>
  <sheetViews>
    <sheetView workbookViewId="0" showGridLines="0" defaultGridColor="1"/>
  </sheetViews>
  <sheetFormatPr defaultColWidth="8.83333" defaultRowHeight="14.4" customHeight="1" outlineLevelRow="0" outlineLevelCol="0"/>
  <cols>
    <col min="1" max="1" width="7.17188" style="57" customWidth="1"/>
    <col min="2" max="2" width="7.35156" style="57" customWidth="1"/>
    <col min="3" max="3" width="7.5" style="57" customWidth="1"/>
    <col min="4" max="4" width="9.17188" style="57" customWidth="1"/>
    <col min="5" max="5" width="40.3516" style="57" customWidth="1"/>
    <col min="6" max="6" width="22.1719" style="57" customWidth="1"/>
    <col min="7" max="7" width="10.8516" style="57" customWidth="1"/>
    <col min="8" max="8" width="9.17188" style="57" customWidth="1"/>
    <col min="9" max="9" width="13.6719" style="57" customWidth="1"/>
    <col min="10" max="10" width="10.3516" style="57" customWidth="1"/>
    <col min="11" max="11" width="8.85156" style="57" customWidth="1"/>
    <col min="12" max="16384" width="8.85156" style="57" customWidth="1"/>
  </cols>
  <sheetData>
    <row r="1" ht="16" customHeight="1">
      <c r="A1" t="s" s="51">
        <v>45</v>
      </c>
      <c r="B1" s="52"/>
      <c r="C1" s="52"/>
      <c r="D1" s="24"/>
      <c r="E1" t="s" s="5">
        <v>46</v>
      </c>
      <c r="F1" t="s" s="5">
        <v>17</v>
      </c>
      <c r="G1" t="s" s="5">
        <v>47</v>
      </c>
      <c r="H1" s="48"/>
      <c r="I1" t="s" s="2">
        <v>48</v>
      </c>
      <c r="J1" t="s" s="2">
        <v>43</v>
      </c>
      <c r="K1" s="3"/>
    </row>
    <row r="2" ht="16" customHeight="1">
      <c r="A2" t="s" s="51">
        <v>49</v>
      </c>
      <c r="B2" t="s" s="51">
        <v>50</v>
      </c>
      <c r="C2" t="s" s="5">
        <v>51</v>
      </c>
      <c r="D2" s="24"/>
      <c r="E2" t="s" s="58">
        <v>52</v>
      </c>
      <c r="F2" s="59"/>
      <c r="G2" s="59"/>
      <c r="H2" s="48"/>
      <c r="I2" t="s" s="60">
        <v>53</v>
      </c>
      <c r="J2" t="s" s="60">
        <v>54</v>
      </c>
      <c r="K2" s="3"/>
    </row>
    <row r="3" ht="16" customHeight="1">
      <c r="A3" t="s" s="61">
        <v>55</v>
      </c>
      <c r="B3" t="s" s="62">
        <v>56</v>
      </c>
      <c r="C3" s="27"/>
      <c r="D3" s="24"/>
      <c r="E3" t="s" s="25">
        <v>57</v>
      </c>
      <c r="F3" t="s" s="25">
        <v>58</v>
      </c>
      <c r="G3" s="63"/>
      <c r="H3" s="48"/>
      <c r="I3" t="s" s="60">
        <v>59</v>
      </c>
      <c r="J3" t="s" s="60">
        <v>60</v>
      </c>
      <c r="K3" s="3"/>
    </row>
    <row r="4" ht="16" customHeight="1">
      <c r="A4" s="9"/>
      <c r="B4" t="s" s="62">
        <v>61</v>
      </c>
      <c r="C4" s="27"/>
      <c r="D4" s="24"/>
      <c r="E4" t="s" s="25">
        <v>62</v>
      </c>
      <c r="F4" t="s" s="62">
        <v>58</v>
      </c>
      <c r="G4" s="63"/>
      <c r="H4" s="48"/>
      <c r="I4" t="s" s="60">
        <v>63</v>
      </c>
      <c r="J4" t="s" s="60">
        <v>64</v>
      </c>
      <c r="K4" s="3"/>
    </row>
    <row r="5" ht="16" customHeight="1">
      <c r="A5" s="9"/>
      <c r="B5" t="s" s="62">
        <v>65</v>
      </c>
      <c r="C5" s="27"/>
      <c r="D5" s="24"/>
      <c r="E5" t="s" s="25">
        <v>66</v>
      </c>
      <c r="F5" t="s" s="62">
        <v>58</v>
      </c>
      <c r="G5" s="63"/>
      <c r="H5" s="48"/>
      <c r="I5" s="3"/>
      <c r="J5" s="3"/>
      <c r="K5" s="3"/>
    </row>
    <row r="6" ht="16" customHeight="1">
      <c r="A6" s="9"/>
      <c r="B6" t="s" s="62">
        <v>67</v>
      </c>
      <c r="C6" s="27"/>
      <c r="D6" s="24"/>
      <c r="E6" t="s" s="25">
        <v>68</v>
      </c>
      <c r="F6" t="s" s="62">
        <v>58</v>
      </c>
      <c r="G6" s="63"/>
      <c r="H6" s="48"/>
      <c r="I6" s="3"/>
      <c r="J6" s="3"/>
      <c r="K6" s="3"/>
    </row>
    <row r="7" ht="16" customHeight="1">
      <c r="A7" s="9"/>
      <c r="B7" t="s" s="62">
        <v>69</v>
      </c>
      <c r="C7" s="27"/>
      <c r="D7" s="24"/>
      <c r="E7" t="s" s="25">
        <v>70</v>
      </c>
      <c r="F7" t="s" s="62">
        <v>58</v>
      </c>
      <c r="G7" s="63"/>
      <c r="H7" s="48"/>
      <c r="I7" s="3"/>
      <c r="J7" s="3"/>
      <c r="K7" s="3"/>
    </row>
    <row r="8" ht="16" customHeight="1">
      <c r="A8" s="9"/>
      <c r="B8" t="s" s="62">
        <v>71</v>
      </c>
      <c r="C8" s="27"/>
      <c r="D8" s="24"/>
      <c r="E8" t="s" s="25">
        <v>72</v>
      </c>
      <c r="F8" t="s" s="62">
        <v>73</v>
      </c>
      <c r="G8" s="64"/>
      <c r="H8" s="48"/>
      <c r="I8" s="3"/>
      <c r="J8" s="3"/>
      <c r="K8" s="3"/>
    </row>
    <row r="9" ht="16" customHeight="1">
      <c r="A9" s="9"/>
      <c r="B9" t="s" s="62">
        <v>74</v>
      </c>
      <c r="C9" s="27"/>
      <c r="D9" s="24"/>
      <c r="E9" s="9"/>
      <c r="F9" s="9"/>
      <c r="G9" s="9"/>
      <c r="H9" s="48"/>
      <c r="I9" s="3"/>
      <c r="J9" s="3"/>
      <c r="K9" s="3"/>
    </row>
    <row r="10" ht="16" customHeight="1">
      <c r="A10" s="9"/>
      <c r="B10" t="s" s="62">
        <v>75</v>
      </c>
      <c r="C10" s="27"/>
      <c r="D10" s="24"/>
      <c r="E10" t="s" s="58">
        <v>31</v>
      </c>
      <c r="F10" s="9"/>
      <c r="G10" s="9"/>
      <c r="H10" s="48"/>
      <c r="I10" s="3"/>
      <c r="J10" s="3"/>
      <c r="K10" s="3"/>
    </row>
    <row r="11" ht="16" customHeight="1">
      <c r="A11" s="9"/>
      <c r="B11" t="s" s="62">
        <v>76</v>
      </c>
      <c r="C11" s="27"/>
      <c r="D11" s="24"/>
      <c r="E11" t="s" s="61">
        <v>77</v>
      </c>
      <c r="F11" t="s" s="62">
        <v>78</v>
      </c>
      <c r="G11" s="64"/>
      <c r="H11" s="48"/>
      <c r="I11" s="3"/>
      <c r="J11" s="3"/>
      <c r="K11" s="3"/>
    </row>
    <row r="12" ht="16" customHeight="1">
      <c r="A12" s="9"/>
      <c r="B12" t="s" s="62">
        <v>79</v>
      </c>
      <c r="C12" s="27"/>
      <c r="D12" s="24"/>
      <c r="E12" t="s" s="61">
        <v>77</v>
      </c>
      <c r="F12" t="s" s="62">
        <v>78</v>
      </c>
      <c r="G12" s="64"/>
      <c r="H12" s="48"/>
      <c r="I12" s="3"/>
      <c r="J12" s="3"/>
      <c r="K12" s="3"/>
    </row>
    <row r="13" ht="16" customHeight="1">
      <c r="A13" s="9"/>
      <c r="B13" t="s" s="62">
        <v>80</v>
      </c>
      <c r="C13" s="27"/>
      <c r="D13" s="24"/>
      <c r="E13" t="s" s="61">
        <v>81</v>
      </c>
      <c r="F13" t="s" s="62">
        <v>78</v>
      </c>
      <c r="G13" s="64"/>
      <c r="H13" s="48"/>
      <c r="I13" s="3"/>
      <c r="J13" s="3"/>
      <c r="K13" s="3"/>
    </row>
    <row r="14" ht="16" customHeight="1">
      <c r="A14" s="9"/>
      <c r="B14" t="s" s="62">
        <v>82</v>
      </c>
      <c r="C14" s="27"/>
      <c r="D14" s="24"/>
      <c r="E14" s="9"/>
      <c r="F14" s="9"/>
      <c r="G14" s="9"/>
      <c r="H14" s="48"/>
      <c r="I14" s="3"/>
      <c r="J14" s="3"/>
      <c r="K14" s="3"/>
    </row>
    <row r="15" ht="16" customHeight="1">
      <c r="A15" t="s" s="61">
        <v>55</v>
      </c>
      <c r="B15" t="s" s="62">
        <v>56</v>
      </c>
      <c r="C15" s="27"/>
      <c r="D15" s="24"/>
      <c r="E15" t="s" s="58">
        <v>34</v>
      </c>
      <c r="F15" t="s" s="58">
        <v>17</v>
      </c>
      <c r="G15" s="59"/>
      <c r="H15" s="48"/>
      <c r="I15" s="3"/>
      <c r="J15" s="3"/>
      <c r="K15" s="3"/>
    </row>
    <row r="16" ht="16" customHeight="1">
      <c r="A16" s="9"/>
      <c r="B16" t="s" s="62">
        <v>61</v>
      </c>
      <c r="C16" s="27"/>
      <c r="D16" s="24"/>
      <c r="E16" t="s" s="25">
        <v>83</v>
      </c>
      <c r="F16" t="s" s="25">
        <v>84</v>
      </c>
      <c r="G16" s="63"/>
      <c r="H16" s="48"/>
      <c r="I16" s="3"/>
      <c r="J16" s="3"/>
      <c r="K16" s="3"/>
    </row>
    <row r="17" ht="17" customHeight="1">
      <c r="A17" s="9"/>
      <c r="B17" t="s" s="62">
        <v>65</v>
      </c>
      <c r="C17" s="27"/>
      <c r="D17" s="24"/>
      <c r="E17" s="9"/>
      <c r="F17" s="9"/>
      <c r="G17" s="9"/>
      <c r="H17" s="48"/>
      <c r="I17" s="3"/>
      <c r="J17" s="56"/>
      <c r="K17" s="3"/>
    </row>
    <row r="18" ht="17" customHeight="1">
      <c r="A18" s="9"/>
      <c r="B18" t="s" s="62">
        <v>67</v>
      </c>
      <c r="C18" s="27"/>
      <c r="D18" s="24"/>
      <c r="E18" t="s" s="58">
        <v>85</v>
      </c>
      <c r="F18" s="9"/>
      <c r="G18" s="9"/>
      <c r="H18" s="48"/>
      <c r="I18" s="3"/>
      <c r="J18" s="56"/>
      <c r="K18" s="3"/>
    </row>
    <row r="19" ht="17" customHeight="1">
      <c r="A19" s="9"/>
      <c r="B19" t="s" s="62">
        <v>69</v>
      </c>
      <c r="C19" s="9"/>
      <c r="D19" s="24"/>
      <c r="E19" t="s" s="25">
        <v>86</v>
      </c>
      <c r="F19" t="s" s="25">
        <v>87</v>
      </c>
      <c r="G19" s="65"/>
      <c r="H19" s="48"/>
      <c r="I19" s="3"/>
      <c r="J19" s="56"/>
      <c r="K19" s="3"/>
    </row>
    <row r="20" ht="17" customHeight="1">
      <c r="A20" s="9"/>
      <c r="B20" t="s" s="62">
        <v>71</v>
      </c>
      <c r="C20" s="9"/>
      <c r="D20" s="24"/>
      <c r="E20" s="9"/>
      <c r="F20" s="9"/>
      <c r="G20" s="9"/>
      <c r="H20" s="48"/>
      <c r="I20" s="3"/>
      <c r="J20" s="56"/>
      <c r="K20" s="3"/>
    </row>
    <row r="21" ht="16" customHeight="1">
      <c r="A21" s="9"/>
      <c r="B21" t="s" s="62">
        <v>74</v>
      </c>
      <c r="C21" s="9"/>
      <c r="D21" s="24"/>
      <c r="E21" t="s" s="58">
        <v>88</v>
      </c>
      <c r="F21" t="s" s="58">
        <v>17</v>
      </c>
      <c r="G21" s="9"/>
      <c r="H21" s="48"/>
      <c r="I21" s="3"/>
      <c r="J21" s="3"/>
      <c r="K21" s="3"/>
    </row>
    <row r="22" ht="16" customHeight="1">
      <c r="A22" s="9"/>
      <c r="B22" t="s" s="62">
        <v>75</v>
      </c>
      <c r="C22" s="9"/>
      <c r="D22" s="24"/>
      <c r="E22" t="s" s="25">
        <v>22</v>
      </c>
      <c r="F22" t="s" s="25">
        <v>23</v>
      </c>
      <c r="G22" s="11">
        <v>-2.4</v>
      </c>
      <c r="H22" s="48"/>
      <c r="I22" s="3"/>
      <c r="J22" s="3"/>
      <c r="K22" s="3"/>
    </row>
    <row r="23" ht="17" customHeight="1">
      <c r="A23" s="9"/>
      <c r="B23" t="s" s="62">
        <v>76</v>
      </c>
      <c r="C23" s="9"/>
      <c r="D23" s="24"/>
      <c r="E23" t="s" s="25">
        <v>26</v>
      </c>
      <c r="F23" t="s" s="25">
        <v>23</v>
      </c>
      <c r="G23" s="11">
        <v>-2.1</v>
      </c>
      <c r="H23" s="48"/>
      <c r="I23" s="3"/>
      <c r="J23" s="56"/>
      <c r="K23" s="56"/>
    </row>
    <row r="24" ht="17" customHeight="1">
      <c r="A24" s="9"/>
      <c r="B24" t="s" s="62">
        <v>79</v>
      </c>
      <c r="C24" s="9"/>
      <c r="D24" s="24"/>
      <c r="E24" t="s" s="25">
        <v>29</v>
      </c>
      <c r="F24" t="s" s="25">
        <v>89</v>
      </c>
      <c r="G24" s="65"/>
      <c r="H24" s="48"/>
      <c r="I24" s="3"/>
      <c r="J24" s="56"/>
      <c r="K24" s="56"/>
    </row>
    <row r="25" ht="17" customHeight="1">
      <c r="A25" s="9"/>
      <c r="B25" t="s" s="62">
        <v>80</v>
      </c>
      <c r="C25" s="9"/>
      <c r="D25" s="24"/>
      <c r="E25" t="s" s="25">
        <v>32</v>
      </c>
      <c r="F25" t="s" s="25">
        <v>90</v>
      </c>
      <c r="G25" s="65"/>
      <c r="H25" s="48"/>
      <c r="I25" s="3"/>
      <c r="J25" s="56"/>
      <c r="K25" s="56"/>
    </row>
    <row r="26" ht="17" customHeight="1">
      <c r="A26" s="9"/>
      <c r="B26" t="s" s="62">
        <v>82</v>
      </c>
      <c r="C26" s="9"/>
      <c r="D26" s="48"/>
      <c r="E26" s="29"/>
      <c r="F26" s="29"/>
      <c r="G26" s="29"/>
      <c r="H26" s="3"/>
      <c r="I26" s="3"/>
      <c r="J26" s="56"/>
      <c r="K26" s="56"/>
    </row>
    <row r="27" ht="17" customHeight="1">
      <c r="A27" t="s" s="61">
        <v>81</v>
      </c>
      <c r="B27" t="s" s="61">
        <v>81</v>
      </c>
      <c r="C27" s="9"/>
      <c r="D27" s="48"/>
      <c r="E27" s="3"/>
      <c r="F27" s="3"/>
      <c r="G27" s="3"/>
      <c r="H27" s="3"/>
      <c r="I27" s="3"/>
      <c r="J27" s="56"/>
      <c r="K27" s="56"/>
    </row>
  </sheetData>
  <mergeCells count="1">
    <mergeCell ref="A1:C1"/>
  </mergeCells>
  <pageMargins left="0.7" right="0.7" top="0.75" bottom="0.75" header="0.3" footer="0.3"/>
  <pageSetup firstPageNumber="1" fitToHeight="1" fitToWidth="1" scale="100" useFirstPageNumber="0" orientation="portrait" pageOrder="downThenOver"/>
  <headerFooter>
    <oddFooter>&amp;C&amp;"Helvetica Neue,Regular"&amp;12&amp;K000000&amp;P</oddFooter>
  </headerFooter>
  <drawing r:id="rId1"/>
  <legacyDrawing r:id="rId2"/>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